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20" activeTab="0"/>
  </bookViews>
  <sheets>
    <sheet name="안전규정" sheetId="1" r:id="rId1"/>
    <sheet name="재무상태표" sheetId="2" r:id="rId2"/>
    <sheet name="손익계산서" sheetId="3" r:id="rId3"/>
  </sheets>
  <definedNames>
    <definedName name="_xlnm.Print_Area" localSheetId="2">'손익계산서'!$A$1:$M$64</definedName>
    <definedName name="_xlnm.Print_Area" localSheetId="0">'안전규정'!$A$1:$I$27</definedName>
    <definedName name="_xlnm.Print_Area" localSheetId="1">'재무상태표'!$A$2:$H$57</definedName>
  </definedNames>
  <calcPr fullCalcOnLoad="1"/>
</workbook>
</file>

<file path=xl/sharedStrings.xml><?xml version="1.0" encoding="utf-8"?>
<sst xmlns="http://schemas.openxmlformats.org/spreadsheetml/2006/main" count="204" uniqueCount="159">
  <si>
    <t>2.</t>
  </si>
  <si>
    <t>20.</t>
  </si>
  <si>
    <t>21.</t>
  </si>
  <si>
    <t>22.</t>
  </si>
  <si>
    <t>23.</t>
  </si>
  <si>
    <t>24.</t>
  </si>
  <si>
    <t>㈜엔씨소프트</t>
  </si>
  <si>
    <t>Total</t>
  </si>
  <si>
    <t>판매수수료</t>
  </si>
  <si>
    <t>㈜엔씨소프트</t>
  </si>
  <si>
    <t>1.</t>
  </si>
  <si>
    <t>상품매출원가</t>
  </si>
  <si>
    <t>법인세비용차감전순이익</t>
  </si>
  <si>
    <t>1.</t>
  </si>
  <si>
    <t>기타수취채권</t>
  </si>
  <si>
    <t>단기대여금</t>
  </si>
  <si>
    <t>재고자산</t>
  </si>
  <si>
    <t>기타유동자산</t>
  </si>
  <si>
    <t>장기대여금</t>
  </si>
  <si>
    <t>종속회사투자주식</t>
  </si>
  <si>
    <t>관계회사투자주식</t>
  </si>
  <si>
    <t>유형자산</t>
  </si>
  <si>
    <t>무형자산</t>
  </si>
  <si>
    <t>당기법인세부채</t>
  </si>
  <si>
    <t>기타유동부채</t>
  </si>
  <si>
    <t>기타불입자본</t>
  </si>
  <si>
    <t>기타자본구성요소</t>
  </si>
  <si>
    <t>이익잉여금</t>
  </si>
  <si>
    <t xml:space="preserve"> </t>
  </si>
  <si>
    <t>I.</t>
  </si>
  <si>
    <t>유 동 자 산</t>
  </si>
  <si>
    <t>1.</t>
  </si>
  <si>
    <t>현금및현금성자산</t>
  </si>
  <si>
    <t>단기금융상품</t>
  </si>
  <si>
    <t>3.</t>
  </si>
  <si>
    <t>매출채권</t>
  </si>
  <si>
    <t>비 유 동 자 산</t>
  </si>
  <si>
    <t>2.</t>
  </si>
  <si>
    <t>유 동 부 채</t>
  </si>
  <si>
    <t>비 유 동 부 채</t>
  </si>
  <si>
    <t>부 채 총 계</t>
  </si>
  <si>
    <t>자 본 금</t>
  </si>
  <si>
    <t>자 본 총 계</t>
  </si>
  <si>
    <t>부 채 와 자 본 총 계</t>
  </si>
  <si>
    <t>광고선전비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</si>
  <si>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</si>
  <si>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</si>
  <si>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</si>
  <si>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</si>
  <si>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</si>
  <si>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</si>
  <si>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</si>
  <si>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</si>
  <si>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</si>
  <si>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</si>
  <si>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</si>
  <si>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</si>
  <si>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</si>
  <si>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</si>
  <si>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</si>
  <si>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</si>
  <si>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</si>
  <si>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Ⅰ.</t>
  </si>
  <si>
    <t>당 기  순 이 익</t>
  </si>
  <si>
    <t>Ⅰ.</t>
  </si>
  <si>
    <t>Ⅳ.</t>
  </si>
  <si>
    <t>Ⅱ.</t>
  </si>
  <si>
    <t>Ⅰ.</t>
  </si>
  <si>
    <t xml:space="preserve"> Ⅱ.</t>
  </si>
  <si>
    <t xml:space="preserve"> Ⅲ.</t>
  </si>
  <si>
    <t>계 정 과 목</t>
  </si>
  <si>
    <t>자 산 총 계</t>
  </si>
  <si>
    <t>금  액</t>
  </si>
  <si>
    <t>손익 계산서</t>
  </si>
  <si>
    <t>(단위 : 원)</t>
  </si>
  <si>
    <t>(단위 : 원)</t>
  </si>
  <si>
    <t>3분기 누적</t>
  </si>
  <si>
    <t>Ⅵ.</t>
  </si>
  <si>
    <t>금  융  비  용</t>
  </si>
  <si>
    <t>4분기 누적</t>
  </si>
  <si>
    <t>IV.</t>
  </si>
  <si>
    <t>V.</t>
  </si>
  <si>
    <t>재무상태표</t>
  </si>
  <si>
    <t>기   타   영   업   외   수   익</t>
  </si>
  <si>
    <t>기   타   영   업   외   비   용</t>
  </si>
  <si>
    <t>기타수취채권(비유동)</t>
  </si>
  <si>
    <t>투자부동산</t>
  </si>
  <si>
    <t>1Q</t>
  </si>
  <si>
    <t>2Q</t>
  </si>
  <si>
    <t>3Q</t>
  </si>
  <si>
    <t>4Q</t>
  </si>
  <si>
    <r>
      <t>2</t>
    </r>
    <r>
      <rPr>
        <b/>
        <sz val="10"/>
        <color indexed="9"/>
        <rFont val="맑은 고딕"/>
        <family val="3"/>
      </rPr>
      <t>분기 누적</t>
    </r>
  </si>
  <si>
    <t xml:space="preserve">                                                                                                                            </t>
  </si>
  <si>
    <t>VII.</t>
  </si>
  <si>
    <t>영 업 외 손 익</t>
  </si>
  <si>
    <t>금  융  수  익</t>
  </si>
  <si>
    <t>법   인   세  비  용</t>
  </si>
  <si>
    <t>퇴직급여</t>
  </si>
  <si>
    <t>복리후생비</t>
  </si>
  <si>
    <t>대손상각비</t>
  </si>
  <si>
    <t>여비교통비</t>
  </si>
  <si>
    <t>접대비</t>
  </si>
  <si>
    <t>통신비</t>
  </si>
  <si>
    <t>수도광열비</t>
  </si>
  <si>
    <t>세금과공과금</t>
  </si>
  <si>
    <t>지급임차료</t>
  </si>
  <si>
    <t>수선비</t>
  </si>
  <si>
    <t>보험료</t>
  </si>
  <si>
    <t>차량유지비</t>
  </si>
  <si>
    <t>경상개발비</t>
  </si>
  <si>
    <t>운반비</t>
  </si>
  <si>
    <t>교육훈련비</t>
  </si>
  <si>
    <t>도서인쇄비</t>
  </si>
  <si>
    <t>소모품비</t>
  </si>
  <si>
    <t>25.</t>
  </si>
  <si>
    <t>26.</t>
  </si>
  <si>
    <t>이자수익</t>
  </si>
  <si>
    <t>배당금수익</t>
  </si>
  <si>
    <t>이자비용</t>
  </si>
  <si>
    <t>유형자산처분이익</t>
  </si>
  <si>
    <t>잡이익</t>
  </si>
  <si>
    <t>기부금</t>
  </si>
  <si>
    <t>1.</t>
  </si>
  <si>
    <t>이연법인세부채</t>
  </si>
  <si>
    <t>유형자산처분손실</t>
  </si>
  <si>
    <t>Ⅱ.</t>
  </si>
  <si>
    <t>Ⅲ.</t>
  </si>
  <si>
    <t>유형자산감가상각비</t>
  </si>
  <si>
    <t>무형자산감가상각비</t>
  </si>
  <si>
    <t>지급수수료</t>
  </si>
  <si>
    <t>로열티비용</t>
  </si>
  <si>
    <t>기타매출원가</t>
  </si>
  <si>
    <t>기타비용</t>
  </si>
  <si>
    <t>지분법적용투자주식관련손익</t>
  </si>
  <si>
    <t>영 업 수 익</t>
  </si>
  <si>
    <t>영 업 비 용</t>
  </si>
  <si>
    <t>영 업 이 익</t>
  </si>
  <si>
    <t>확정급여부채</t>
  </si>
  <si>
    <t>외환차이</t>
  </si>
  <si>
    <t>잡손실</t>
  </si>
  <si>
    <t>지분법이익</t>
  </si>
  <si>
    <t>지분법손실</t>
  </si>
  <si>
    <t>금융자산 평가이익</t>
  </si>
  <si>
    <t>금융자산 처분이익</t>
  </si>
  <si>
    <t>금융자산 처분손실</t>
  </si>
  <si>
    <t>급여 및 상여</t>
  </si>
  <si>
    <t>27.</t>
  </si>
  <si>
    <t>잡비</t>
  </si>
  <si>
    <t>무형자산처분손실</t>
  </si>
  <si>
    <t>관계기업투자주식처분손실</t>
  </si>
  <si>
    <t>2019년 3월 31일 현재</t>
  </si>
  <si>
    <t>단기투자자산</t>
  </si>
  <si>
    <t>장기투자자산</t>
  </si>
  <si>
    <t>기타지급채무</t>
  </si>
  <si>
    <t>사용권자산부채</t>
  </si>
  <si>
    <t>사채</t>
  </si>
  <si>
    <t>장기종업원급여채무</t>
  </si>
  <si>
    <t>기타충당부채</t>
  </si>
  <si>
    <t>장기미지급비용</t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</si>
</sst>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_);[Red]\(#,##0\)"/>
    <numFmt numFmtId="178" formatCode="#,##0_ "/>
    <numFmt numFmtId="179" formatCode="_ * #,##0_ ;_ * \-#,##0_ ;_ * &quot;-&quot;_ ;_ @_ "/>
    <numFmt numFmtId="180" formatCode="0.00000_);[Red]\(0.00000\)"/>
    <numFmt numFmtId="181" formatCode="0.000%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[Red]\(0\)"/>
    <numFmt numFmtId="187" formatCode="0.0000_);[Red]\(0.0000\)"/>
    <numFmt numFmtId="188" formatCode="0.000_);[Red]\(0.000\)"/>
    <numFmt numFmtId="189" formatCode="0.00_);[Red]\(0.00\)"/>
    <numFmt numFmtId="190" formatCode="0.0_);[Red]\(0.0\)"/>
    <numFmt numFmtId="191" formatCode="#,##0_);\(#,##0\)"/>
    <numFmt numFmtId="192" formatCode="#,##0,,"/>
    <numFmt numFmtId="193" formatCode="[$€-2]\ #,##0.00_);[Red]\([$€-2]\ #,##0.00\)"/>
    <numFmt numFmtId="194" formatCode="0_ "/>
    <numFmt numFmtId="195" formatCode="[$-412]yyyy&quot;년&quot;\ m&quot;월&quot;\ d&quot;일&quot;\ dddd"/>
    <numFmt numFmtId="196" formatCode="#,##0,,\ "/>
    <numFmt numFmtId="197" formatCode="[Red]#,##0,,"/>
    <numFmt numFmtId="198" formatCode="[Red]#,##0,,\-"/>
    <numFmt numFmtId="199" formatCode="#,##0;\(\-\)#,##0"/>
    <numFmt numFmtId="200" formatCode="#,"/>
    <numFmt numFmtId="201" formatCode="_-* #,##0.0_-;\-* #,##0.0_-;_-* &quot;-&quot;_-;_-@_-"/>
    <numFmt numFmtId="202" formatCode="_-* #,##0.00_-;\-* #,##0.00_-;_-* &quot;-&quot;_-;_-@_-"/>
    <numFmt numFmtId="203" formatCode="#,##0,,;[Red]\(#,##0,,\)"/>
    <numFmt numFmtId="204" formatCode="[$-412]yyyy&quot;년&quot;\ mm&quot;월&quot;\ dd&quot;일&quot;\ dddd"/>
    <numFmt numFmtId="205" formatCode="#,##0.000000_);[Red]\(#,##0.000000\)"/>
    <numFmt numFmtId="206" formatCode="0.0_ "/>
    <numFmt numFmtId="207" formatCode="#,##0.0"/>
    <numFmt numFmtId="208" formatCode="#,##0.0000"/>
    <numFmt numFmtId="209" formatCode="#,##0.0_);[Red]\(#,##0.0\)"/>
    <numFmt numFmtId="210" formatCode="0.00000"/>
    <numFmt numFmtId="211" formatCode="0.0000"/>
    <numFmt numFmtId="212" formatCode="0.000"/>
    <numFmt numFmtId="213" formatCode="0.0"/>
  </numFmts>
  <fonts count="81">
    <font>
      <sz val="11"/>
      <name val="돋움"/>
      <family val="3"/>
    </font>
    <font>
      <sz val="11"/>
      <name val="바탕체"/>
      <family val="1"/>
    </font>
    <font>
      <sz val="8"/>
      <name val="돋움"/>
      <family val="3"/>
    </font>
    <font>
      <sz val="8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0"/>
      <name val="Calibri"/>
      <family val="2"/>
    </font>
    <font>
      <b/>
      <sz val="10"/>
      <color indexed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돋움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돋움"/>
      <family val="3"/>
    </font>
    <font>
      <sz val="10"/>
      <color indexed="8"/>
      <name val="맑은 고딕"/>
      <family val="3"/>
    </font>
    <font>
      <sz val="10"/>
      <color indexed="8"/>
      <name val="Calibri"/>
      <family val="2"/>
    </font>
    <font>
      <sz val="9"/>
      <color indexed="8"/>
      <name val="맑은 고딕"/>
      <family val="3"/>
    </font>
    <font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맑은 고딕"/>
      <family val="3"/>
    </font>
    <font>
      <sz val="10"/>
      <color indexed="9"/>
      <name val="맑은 고딕"/>
      <family val="3"/>
    </font>
    <font>
      <b/>
      <sz val="10"/>
      <color indexed="8"/>
      <name val="맑은 고딕"/>
      <family val="3"/>
    </font>
    <font>
      <b/>
      <i/>
      <sz val="10"/>
      <color indexed="8"/>
      <name val="맑은 고딕"/>
      <family val="3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맑은 고딕"/>
      <family val="3"/>
    </font>
    <font>
      <sz val="14"/>
      <color indexed="8"/>
      <name val="Noto Sans CJK KR Medium"/>
      <family val="3"/>
    </font>
    <font>
      <b/>
      <sz val="20"/>
      <color indexed="8"/>
      <name val="Noto Sans CJK KR Bold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2" tint="-0.8999800086021423"/>
      <name val="돋움"/>
      <family val="3"/>
    </font>
    <font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b/>
      <sz val="10"/>
      <color theme="2" tint="-0.8999800086021423"/>
      <name val="돋움"/>
      <family val="3"/>
    </font>
    <font>
      <sz val="10"/>
      <color theme="2" tint="-0.8999800086021423"/>
      <name val="Calibri"/>
      <family val="3"/>
    </font>
    <font>
      <sz val="9"/>
      <color theme="2" tint="-0.8999800086021423"/>
      <name val="맑은 고딕"/>
      <family val="3"/>
    </font>
    <font>
      <u val="single"/>
      <sz val="10"/>
      <color theme="2" tint="-0.8999800086021423"/>
      <name val="Arial"/>
      <family val="2"/>
    </font>
    <font>
      <b/>
      <sz val="10"/>
      <color theme="0"/>
      <name val="Calibri"/>
      <family val="3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9"/>
      <color theme="2" tint="-0.8999800086021423"/>
      <name val="Calibri"/>
      <family val="3"/>
    </font>
    <font>
      <b/>
      <i/>
      <sz val="10"/>
      <color theme="2" tint="-0.8999800086021423"/>
      <name val="Arial"/>
      <family val="2"/>
    </font>
    <font>
      <u val="single"/>
      <sz val="10"/>
      <color theme="2" tint="-0.8999800086021423"/>
      <name val="Calibri"/>
      <family val="3"/>
    </font>
    <font>
      <sz val="10"/>
      <color theme="0"/>
      <name val="Calibri"/>
      <family val="3"/>
    </font>
    <font>
      <b/>
      <sz val="10"/>
      <color theme="2" tint="-0.8999800086021423"/>
      <name val="Calibri"/>
      <family val="3"/>
    </font>
    <font>
      <b/>
      <i/>
      <sz val="10"/>
      <color theme="2" tint="-0.8999800086021423"/>
      <name val="Calibri"/>
      <family val="3"/>
    </font>
    <font>
      <b/>
      <sz val="12"/>
      <color theme="2" tint="-0.8999800086021423"/>
      <name val="Cambria"/>
      <family val="3"/>
    </font>
    <font>
      <b/>
      <sz val="10"/>
      <color theme="2" tint="-0.8999800086021423"/>
      <name val="Cambria"/>
      <family val="3"/>
    </font>
    <font>
      <b/>
      <sz val="12"/>
      <color theme="2" tint="-0.8999800086021423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7" fontId="7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76" fontId="62" fillId="0" borderId="0" xfId="75" applyNumberFormat="1" applyFont="1" applyFill="1" applyBorder="1" applyAlignment="1">
      <alignment vertical="center"/>
      <protection/>
    </xf>
    <xf numFmtId="177" fontId="63" fillId="0" borderId="0" xfId="15" applyNumberFormat="1" applyFont="1" applyAlignment="1">
      <alignment/>
    </xf>
    <xf numFmtId="176" fontId="64" fillId="0" borderId="0" xfId="75" applyNumberFormat="1" applyFont="1" applyAlignment="1">
      <alignment vertical="center"/>
      <protection/>
    </xf>
    <xf numFmtId="177" fontId="65" fillId="0" borderId="0" xfId="15" applyNumberFormat="1" applyFont="1" applyAlignment="1">
      <alignment vertical="center"/>
    </xf>
    <xf numFmtId="41" fontId="63" fillId="0" borderId="0" xfId="15" applyNumberFormat="1" applyFont="1" applyAlignment="1">
      <alignment/>
    </xf>
    <xf numFmtId="41" fontId="66" fillId="0" borderId="0" xfId="50" applyFont="1" applyAlignment="1">
      <alignment vertical="center"/>
    </xf>
    <xf numFmtId="176" fontId="63" fillId="0" borderId="0" xfId="75" applyNumberFormat="1" applyFont="1" applyAlignment="1">
      <alignment vertical="center"/>
      <protection/>
    </xf>
    <xf numFmtId="49" fontId="66" fillId="0" borderId="0" xfId="75" applyNumberFormat="1" applyFont="1" applyBorder="1" applyAlignment="1">
      <alignment horizontal="right" vertical="center"/>
      <protection/>
    </xf>
    <xf numFmtId="49" fontId="66" fillId="0" borderId="0" xfId="75" applyNumberFormat="1" applyFont="1" applyBorder="1" applyAlignment="1">
      <alignment horizontal="left" vertical="center"/>
      <protection/>
    </xf>
    <xf numFmtId="177" fontId="63" fillId="0" borderId="0" xfId="50" applyNumberFormat="1" applyFont="1" applyBorder="1" applyAlignment="1">
      <alignment horizontal="right" vertical="center"/>
    </xf>
    <xf numFmtId="41" fontId="63" fillId="0" borderId="0" xfId="50" applyFont="1" applyFill="1" applyBorder="1" applyAlignment="1">
      <alignment horizontal="right" vertical="center"/>
    </xf>
    <xf numFmtId="49" fontId="66" fillId="0" borderId="0" xfId="75" applyNumberFormat="1" applyFont="1" applyFill="1" applyBorder="1" applyAlignment="1">
      <alignment horizontal="right" vertical="center"/>
      <protection/>
    </xf>
    <xf numFmtId="49" fontId="66" fillId="0" borderId="0" xfId="75" applyNumberFormat="1" applyFont="1" applyFill="1" applyBorder="1" applyAlignment="1">
      <alignment horizontal="left" vertical="center"/>
      <protection/>
    </xf>
    <xf numFmtId="176" fontId="66" fillId="0" borderId="0" xfId="75" applyNumberFormat="1" applyFont="1" applyFill="1" applyBorder="1" applyAlignment="1">
      <alignment vertical="center"/>
      <protection/>
    </xf>
    <xf numFmtId="177" fontId="63" fillId="0" borderId="0" xfId="50" applyNumberFormat="1" applyFont="1" applyFill="1" applyBorder="1" applyAlignment="1">
      <alignment horizontal="right" vertical="center"/>
    </xf>
    <xf numFmtId="177" fontId="66" fillId="0" borderId="0" xfId="50" applyNumberFormat="1" applyFont="1" applyBorder="1" applyAlignment="1">
      <alignment vertical="center"/>
    </xf>
    <xf numFmtId="41" fontId="63" fillId="0" borderId="0" xfId="15" applyNumberFormat="1" applyFont="1" applyFill="1" applyAlignment="1">
      <alignment/>
    </xf>
    <xf numFmtId="177" fontId="63" fillId="0" borderId="0" xfId="15" applyNumberFormat="1" applyFont="1" applyFill="1" applyAlignment="1">
      <alignment/>
    </xf>
    <xf numFmtId="49" fontId="66" fillId="0" borderId="0" xfId="75" applyNumberFormat="1" applyFont="1" applyBorder="1" applyAlignment="1">
      <alignment horizontal="center" vertical="center"/>
      <protection/>
    </xf>
    <xf numFmtId="176" fontId="66" fillId="0" borderId="0" xfId="75" applyNumberFormat="1" applyFont="1" applyBorder="1" applyAlignment="1">
      <alignment horizontal="left" vertical="center" wrapText="1"/>
      <protection/>
    </xf>
    <xf numFmtId="177" fontId="63" fillId="0" borderId="0" xfId="15" applyNumberFormat="1" applyFont="1" applyBorder="1" applyAlignment="1">
      <alignment/>
    </xf>
    <xf numFmtId="41" fontId="63" fillId="0" borderId="0" xfId="15" applyNumberFormat="1" applyFont="1" applyBorder="1" applyAlignment="1">
      <alignment horizontal="center"/>
    </xf>
    <xf numFmtId="41" fontId="63" fillId="0" borderId="0" xfId="15" applyNumberFormat="1" applyFont="1" applyBorder="1" applyAlignment="1">
      <alignment/>
    </xf>
    <xf numFmtId="178" fontId="66" fillId="0" borderId="0" xfId="15" applyNumberFormat="1" applyFont="1" applyBorder="1" applyAlignment="1">
      <alignment horizontal="left" wrapText="1"/>
    </xf>
    <xf numFmtId="177" fontId="67" fillId="0" borderId="0" xfId="15" applyNumberFormat="1" applyFont="1" applyFill="1" applyBorder="1" applyAlignment="1">
      <alignment vertical="center"/>
    </xf>
    <xf numFmtId="176" fontId="66" fillId="0" borderId="0" xfId="75" applyNumberFormat="1" applyFont="1" applyBorder="1" applyAlignment="1">
      <alignment vertical="center"/>
      <protection/>
    </xf>
    <xf numFmtId="177" fontId="63" fillId="0" borderId="0" xfId="50" applyNumberFormat="1" applyFont="1" applyBorder="1" applyAlignment="1">
      <alignment vertical="center"/>
    </xf>
    <xf numFmtId="176" fontId="66" fillId="0" borderId="0" xfId="75" applyNumberFormat="1" applyFont="1" applyFill="1" applyBorder="1" applyAlignment="1">
      <alignment horizontal="left" vertical="center"/>
      <protection/>
    </xf>
    <xf numFmtId="49" fontId="66" fillId="0" borderId="0" xfId="15" applyNumberFormat="1" applyFont="1" applyBorder="1" applyAlignment="1">
      <alignment horizontal="center"/>
    </xf>
    <xf numFmtId="176" fontId="66" fillId="0" borderId="0" xfId="75" applyNumberFormat="1" applyFont="1" applyBorder="1" applyAlignment="1">
      <alignment horizontal="center" vertical="center"/>
      <protection/>
    </xf>
    <xf numFmtId="177" fontId="63" fillId="0" borderId="0" xfId="75" applyNumberFormat="1" applyFont="1" applyBorder="1" applyAlignment="1">
      <alignment horizontal="center" vertical="center"/>
      <protection/>
    </xf>
    <xf numFmtId="41" fontId="63" fillId="0" borderId="0" xfId="50" applyFont="1" applyBorder="1" applyAlignment="1">
      <alignment horizontal="center" vertical="center"/>
    </xf>
    <xf numFmtId="177" fontId="63" fillId="0" borderId="0" xfId="75" applyNumberFormat="1" applyFont="1" applyFill="1" applyBorder="1" applyAlignment="1">
      <alignment vertical="center"/>
      <protection/>
    </xf>
    <xf numFmtId="177" fontId="63" fillId="0" borderId="0" xfId="75" applyNumberFormat="1" applyFont="1" applyBorder="1" applyAlignment="1">
      <alignment vertical="center"/>
      <protection/>
    </xf>
    <xf numFmtId="176" fontId="66" fillId="0" borderId="0" xfId="75" applyNumberFormat="1" applyFont="1" applyBorder="1" applyAlignment="1">
      <alignment horizontal="left" vertical="center"/>
      <protection/>
    </xf>
    <xf numFmtId="41" fontId="68" fillId="0" borderId="0" xfId="50" applyFont="1" applyFill="1" applyBorder="1" applyAlignment="1" applyProtection="1">
      <alignment horizontal="right" vertical="center"/>
      <protection/>
    </xf>
    <xf numFmtId="177" fontId="66" fillId="0" borderId="0" xfId="15" applyNumberFormat="1" applyFont="1" applyAlignment="1">
      <alignment/>
    </xf>
    <xf numFmtId="41" fontId="63" fillId="0" borderId="0" xfId="50" applyFont="1" applyAlignment="1">
      <alignment/>
    </xf>
    <xf numFmtId="177" fontId="64" fillId="13" borderId="0" xfId="75" applyNumberFormat="1" applyFont="1" applyFill="1" applyBorder="1" applyAlignment="1">
      <alignment horizontal="center" vertical="center"/>
      <protection/>
    </xf>
    <xf numFmtId="41" fontId="64" fillId="13" borderId="0" xfId="50" applyFont="1" applyFill="1" applyBorder="1" applyAlignment="1">
      <alignment horizontal="right" vertical="center"/>
    </xf>
    <xf numFmtId="177" fontId="69" fillId="33" borderId="0" xfId="75" applyNumberFormat="1" applyFont="1" applyFill="1" applyBorder="1" applyAlignment="1">
      <alignment horizontal="center" vertical="center"/>
      <protection/>
    </xf>
    <xf numFmtId="41" fontId="69" fillId="33" borderId="0" xfId="50" applyFont="1" applyFill="1" applyBorder="1" applyAlignment="1">
      <alignment horizontal="center" vertical="center"/>
    </xf>
    <xf numFmtId="177" fontId="70" fillId="33" borderId="0" xfId="75" applyNumberFormat="1" applyFont="1" applyFill="1" applyBorder="1" applyAlignment="1">
      <alignment horizontal="center" vertical="center"/>
      <protection/>
    </xf>
    <xf numFmtId="41" fontId="71" fillId="33" borderId="0" xfId="50" applyFont="1" applyFill="1" applyBorder="1" applyAlignment="1">
      <alignment horizontal="right" vertical="center"/>
    </xf>
    <xf numFmtId="177" fontId="66" fillId="0" borderId="0" xfId="15" applyNumberFormat="1" applyFont="1" applyAlignment="1">
      <alignment horizontal="right"/>
    </xf>
    <xf numFmtId="49" fontId="66" fillId="0" borderId="0" xfId="15" applyNumberFormat="1" applyFont="1" applyAlignment="1">
      <alignment horizontal="right"/>
    </xf>
    <xf numFmtId="41" fontId="63" fillId="0" borderId="0" xfId="55" applyFont="1" applyAlignment="1">
      <alignment/>
    </xf>
    <xf numFmtId="177" fontId="66" fillId="0" borderId="0" xfId="15" applyNumberFormat="1" applyFont="1" applyAlignment="1">
      <alignment vertical="center"/>
    </xf>
    <xf numFmtId="41" fontId="72" fillId="0" borderId="0" xfId="55" applyFont="1" applyFill="1" applyBorder="1" applyAlignment="1">
      <alignment vertical="center"/>
    </xf>
    <xf numFmtId="177" fontId="72" fillId="0" borderId="0" xfId="15" applyNumberFormat="1" applyFont="1" applyFill="1" applyBorder="1" applyAlignment="1">
      <alignment vertical="center"/>
    </xf>
    <xf numFmtId="41" fontId="66" fillId="0" borderId="0" xfId="55" applyFont="1" applyFill="1" applyAlignment="1">
      <alignment vertical="center"/>
    </xf>
    <xf numFmtId="177" fontId="66" fillId="0" borderId="0" xfId="15" applyNumberFormat="1" applyFont="1" applyAlignment="1">
      <alignment horizontal="right" vertical="center"/>
    </xf>
    <xf numFmtId="49" fontId="66" fillId="0" borderId="0" xfId="15" applyNumberFormat="1" applyFont="1" applyAlignment="1">
      <alignment horizontal="right" vertical="center"/>
    </xf>
    <xf numFmtId="177" fontId="66" fillId="0" borderId="0" xfId="50" applyNumberFormat="1" applyFont="1" applyAlignment="1">
      <alignment vertical="center"/>
    </xf>
    <xf numFmtId="41" fontId="66" fillId="0" borderId="0" xfId="55" applyFont="1" applyAlignment="1">
      <alignment vertical="center"/>
    </xf>
    <xf numFmtId="41" fontId="66" fillId="0" borderId="0" xfId="50" applyNumberFormat="1" applyFont="1" applyAlignment="1">
      <alignment vertical="center"/>
    </xf>
    <xf numFmtId="177" fontId="73" fillId="0" borderId="0" xfId="15" applyNumberFormat="1" applyFont="1" applyBorder="1" applyAlignment="1">
      <alignment vertical="center"/>
    </xf>
    <xf numFmtId="177" fontId="63" fillId="0" borderId="0" xfId="15" applyNumberFormat="1" applyFont="1" applyAlignment="1">
      <alignment vertical="center"/>
    </xf>
    <xf numFmtId="177" fontId="73" fillId="0" borderId="0" xfId="15" applyNumberFormat="1" applyFont="1" applyAlignment="1">
      <alignment vertical="center"/>
    </xf>
    <xf numFmtId="177" fontId="66" fillId="0" borderId="0" xfId="15" applyNumberFormat="1" applyFont="1" applyBorder="1" applyAlignment="1">
      <alignment horizontal="right" vertical="center"/>
    </xf>
    <xf numFmtId="49" fontId="66" fillId="0" borderId="0" xfId="15" applyNumberFormat="1" applyFont="1" applyBorder="1" applyAlignment="1">
      <alignment horizontal="right" vertical="center"/>
    </xf>
    <xf numFmtId="177" fontId="66" fillId="0" borderId="0" xfId="15" applyNumberFormat="1" applyFont="1" applyBorder="1" applyAlignment="1">
      <alignment vertical="center"/>
    </xf>
    <xf numFmtId="177" fontId="66" fillId="0" borderId="0" xfId="15" applyNumberFormat="1" applyFont="1" applyFill="1" applyBorder="1" applyAlignment="1">
      <alignment vertical="center"/>
    </xf>
    <xf numFmtId="177" fontId="63" fillId="0" borderId="0" xfId="15" applyNumberFormat="1" applyFont="1" applyBorder="1" applyAlignment="1">
      <alignment vertical="center"/>
    </xf>
    <xf numFmtId="176" fontId="66" fillId="0" borderId="0" xfId="15" applyNumberFormat="1" applyFont="1" applyFill="1" applyBorder="1" applyAlignment="1">
      <alignment horizontal="right" vertical="center"/>
    </xf>
    <xf numFmtId="49" fontId="66" fillId="0" borderId="0" xfId="15" applyNumberFormat="1" applyFont="1" applyFill="1" applyBorder="1" applyAlignment="1">
      <alignment horizontal="right" vertical="center"/>
    </xf>
    <xf numFmtId="176" fontId="74" fillId="0" borderId="0" xfId="76" applyNumberFormat="1" applyFont="1" applyFill="1" applyBorder="1" applyAlignment="1" applyProtection="1">
      <alignment vertical="center"/>
      <protection/>
    </xf>
    <xf numFmtId="41" fontId="68" fillId="0" borderId="0" xfId="55" applyFont="1" applyFill="1" applyBorder="1" applyAlignment="1" applyProtection="1">
      <alignment vertical="center"/>
      <protection/>
    </xf>
    <xf numFmtId="41" fontId="68" fillId="0" borderId="0" xfId="76" applyNumberFormat="1" applyFont="1" applyFill="1" applyBorder="1" applyAlignment="1" applyProtection="1">
      <alignment vertical="center"/>
      <protection/>
    </xf>
    <xf numFmtId="176" fontId="63" fillId="0" borderId="0" xfId="15" applyNumberFormat="1" applyFont="1" applyAlignment="1">
      <alignment vertical="center"/>
    </xf>
    <xf numFmtId="176" fontId="66" fillId="0" borderId="0" xfId="15" applyNumberFormat="1" applyFont="1" applyBorder="1" applyAlignment="1">
      <alignment horizontal="right"/>
    </xf>
    <xf numFmtId="49" fontId="66" fillId="0" borderId="0" xfId="15" applyNumberFormat="1" applyFont="1" applyBorder="1" applyAlignment="1">
      <alignment horizontal="right"/>
    </xf>
    <xf numFmtId="176" fontId="66" fillId="0" borderId="0" xfId="15" applyNumberFormat="1" applyFont="1" applyAlignment="1">
      <alignment/>
    </xf>
    <xf numFmtId="176" fontId="66" fillId="0" borderId="0" xfId="15" applyNumberFormat="1" applyFont="1" applyAlignment="1">
      <alignment horizontal="right"/>
    </xf>
    <xf numFmtId="176" fontId="63" fillId="0" borderId="0" xfId="15" applyNumberFormat="1" applyFont="1" applyFill="1" applyAlignment="1">
      <alignment vertical="center"/>
    </xf>
    <xf numFmtId="0" fontId="75" fillId="33" borderId="0" xfId="15" applyFont="1" applyFill="1" applyBorder="1" applyAlignment="1">
      <alignment horizontal="right"/>
    </xf>
    <xf numFmtId="49" fontId="75" fillId="33" borderId="0" xfId="15" applyNumberFormat="1" applyFont="1" applyFill="1" applyBorder="1" applyAlignment="1">
      <alignment horizontal="right"/>
    </xf>
    <xf numFmtId="41" fontId="69" fillId="33" borderId="0" xfId="55" applyFont="1" applyFill="1" applyBorder="1" applyAlignment="1">
      <alignment horizontal="center"/>
    </xf>
    <xf numFmtId="41" fontId="69" fillId="33" borderId="0" xfId="15" applyNumberFormat="1" applyFont="1" applyFill="1" applyBorder="1" applyAlignment="1">
      <alignment horizontal="center"/>
    </xf>
    <xf numFmtId="177" fontId="76" fillId="34" borderId="0" xfId="15" applyNumberFormat="1" applyFont="1" applyFill="1" applyBorder="1" applyAlignment="1">
      <alignment horizontal="right" vertical="center"/>
    </xf>
    <xf numFmtId="177" fontId="76" fillId="34" borderId="0" xfId="15" applyNumberFormat="1" applyFont="1" applyFill="1" applyBorder="1" applyAlignment="1">
      <alignment vertical="center"/>
    </xf>
    <xf numFmtId="177" fontId="77" fillId="34" borderId="0" xfId="15" applyNumberFormat="1" applyFont="1" applyFill="1" applyBorder="1" applyAlignment="1">
      <alignment vertical="center"/>
    </xf>
    <xf numFmtId="177" fontId="76" fillId="7" borderId="0" xfId="15" applyNumberFormat="1" applyFont="1" applyFill="1" applyBorder="1" applyAlignment="1">
      <alignment horizontal="right" vertical="center"/>
    </xf>
    <xf numFmtId="177" fontId="76" fillId="7" borderId="0" xfId="15" applyNumberFormat="1" applyFont="1" applyFill="1" applyBorder="1" applyAlignment="1">
      <alignment vertical="center"/>
    </xf>
    <xf numFmtId="177" fontId="77" fillId="7" borderId="0" xfId="15" applyNumberFormat="1" applyFont="1" applyFill="1" applyBorder="1" applyAlignment="1">
      <alignment vertical="center"/>
    </xf>
    <xf numFmtId="41" fontId="66" fillId="7" borderId="0" xfId="50" applyFont="1" applyFill="1" applyBorder="1" applyAlignment="1">
      <alignment horizontal="right"/>
    </xf>
    <xf numFmtId="177" fontId="66" fillId="7" borderId="0" xfId="50" applyNumberFormat="1" applyFont="1" applyFill="1" applyBorder="1" applyAlignment="1">
      <alignment horizontal="right" vertical="center"/>
    </xf>
    <xf numFmtId="177" fontId="66" fillId="7" borderId="0" xfId="15" applyNumberFormat="1" applyFont="1" applyFill="1" applyBorder="1" applyAlignment="1">
      <alignment vertical="center"/>
    </xf>
    <xf numFmtId="177" fontId="66" fillId="7" borderId="0" xfId="50" applyNumberFormat="1" applyFont="1" applyFill="1" applyBorder="1" applyAlignment="1">
      <alignment vertical="center"/>
    </xf>
    <xf numFmtId="177" fontId="66" fillId="7" borderId="0" xfId="15" applyNumberFormat="1" applyFont="1" applyFill="1" applyBorder="1" applyAlignment="1">
      <alignment horizontal="right"/>
    </xf>
    <xf numFmtId="177" fontId="66" fillId="7" borderId="0" xfId="55" applyNumberFormat="1" applyFont="1" applyFill="1" applyBorder="1" applyAlignment="1">
      <alignment horizontal="right"/>
    </xf>
    <xf numFmtId="41" fontId="76" fillId="0" borderId="0" xfId="50" applyFont="1" applyAlignment="1">
      <alignment horizontal="right" vertical="center"/>
    </xf>
    <xf numFmtId="41" fontId="76" fillId="0" borderId="0" xfId="55" applyFont="1" applyBorder="1" applyAlignment="1">
      <alignment horizontal="right" vertical="center"/>
    </xf>
    <xf numFmtId="177" fontId="76" fillId="0" borderId="0" xfId="15" applyNumberFormat="1" applyFont="1" applyFill="1" applyBorder="1" applyAlignment="1">
      <alignment horizontal="right" vertical="center"/>
    </xf>
    <xf numFmtId="177" fontId="66" fillId="0" borderId="0" xfId="15" applyNumberFormat="1" applyFont="1" applyFill="1" applyBorder="1" applyAlignment="1">
      <alignment horizontal="right" vertical="center"/>
    </xf>
    <xf numFmtId="177" fontId="66" fillId="0" borderId="0" xfId="50" applyNumberFormat="1" applyFont="1" applyFill="1" applyBorder="1" applyAlignment="1">
      <alignment vertical="center"/>
    </xf>
    <xf numFmtId="177" fontId="66" fillId="0" borderId="0" xfId="15" applyNumberFormat="1" applyFont="1" applyFill="1" applyBorder="1" applyAlignment="1">
      <alignment horizontal="right"/>
    </xf>
    <xf numFmtId="177" fontId="63" fillId="0" borderId="0" xfId="15" applyNumberFormat="1" applyFont="1" applyFill="1" applyAlignment="1">
      <alignment vertical="center"/>
    </xf>
    <xf numFmtId="177" fontId="76" fillId="34" borderId="0" xfId="15" applyNumberFormat="1" applyFont="1" applyFill="1" applyBorder="1" applyAlignment="1">
      <alignment horizontal="right"/>
    </xf>
    <xf numFmtId="177" fontId="76" fillId="34" borderId="0" xfId="55" applyNumberFormat="1" applyFont="1" applyFill="1" applyBorder="1" applyAlignment="1">
      <alignment horizontal="right"/>
    </xf>
    <xf numFmtId="177" fontId="76" fillId="7" borderId="0" xfId="55" applyNumberFormat="1" applyFont="1" applyFill="1" applyBorder="1" applyAlignment="1">
      <alignment horizontal="right"/>
    </xf>
    <xf numFmtId="41" fontId="76" fillId="34" borderId="0" xfId="50" applyFont="1" applyFill="1" applyBorder="1" applyAlignment="1">
      <alignment horizontal="right"/>
    </xf>
    <xf numFmtId="177" fontId="76" fillId="34" borderId="0" xfId="50" applyNumberFormat="1" applyFont="1" applyFill="1" applyBorder="1" applyAlignment="1">
      <alignment horizontal="right" vertical="center"/>
    </xf>
    <xf numFmtId="177" fontId="66" fillId="0" borderId="0" xfId="15" applyNumberFormat="1" applyFont="1" applyFill="1" applyAlignment="1">
      <alignment vertical="center"/>
    </xf>
    <xf numFmtId="177" fontId="73" fillId="0" borderId="0" xfId="15" applyNumberFormat="1" applyFont="1" applyFill="1" applyBorder="1" applyAlignment="1">
      <alignment vertical="center"/>
    </xf>
    <xf numFmtId="177" fontId="73" fillId="0" borderId="0" xfId="15" applyNumberFormat="1" applyFont="1" applyFill="1" applyAlignment="1">
      <alignment vertical="center"/>
    </xf>
    <xf numFmtId="177" fontId="63" fillId="0" borderId="0" xfId="15" applyNumberFormat="1" applyFont="1" applyFill="1" applyBorder="1" applyAlignment="1">
      <alignment vertical="center"/>
    </xf>
    <xf numFmtId="177" fontId="77" fillId="0" borderId="0" xfId="15" applyNumberFormat="1" applyFont="1" applyFill="1" applyBorder="1" applyAlignment="1">
      <alignment horizontal="right"/>
    </xf>
    <xf numFmtId="176" fontId="78" fillId="0" borderId="0" xfId="75" applyNumberFormat="1" applyFont="1" applyFill="1" applyBorder="1" applyAlignment="1">
      <alignment horizontal="center" vertical="center"/>
      <protection/>
    </xf>
    <xf numFmtId="176" fontId="79" fillId="0" borderId="0" xfId="75" applyNumberFormat="1" applyFont="1" applyAlignment="1">
      <alignment horizontal="center" vertical="center"/>
      <protection/>
    </xf>
    <xf numFmtId="176" fontId="69" fillId="33" borderId="0" xfId="75" applyNumberFormat="1" applyFont="1" applyFill="1" applyBorder="1" applyAlignment="1">
      <alignment horizontal="center" vertical="center"/>
      <protection/>
    </xf>
    <xf numFmtId="176" fontId="76" fillId="13" borderId="0" xfId="75" applyNumberFormat="1" applyFont="1" applyFill="1" applyBorder="1" applyAlignment="1">
      <alignment horizontal="center" vertical="center"/>
      <protection/>
    </xf>
    <xf numFmtId="178" fontId="64" fillId="0" borderId="0" xfId="15" applyNumberFormat="1" applyFont="1" applyAlignment="1">
      <alignment horizontal="center"/>
    </xf>
    <xf numFmtId="177" fontId="69" fillId="33" borderId="0" xfId="75" applyNumberFormat="1" applyFont="1" applyFill="1" applyBorder="1" applyAlignment="1">
      <alignment horizontal="center" vertical="center"/>
      <protection/>
    </xf>
    <xf numFmtId="0" fontId="69" fillId="33" borderId="0" xfId="15" applyFont="1" applyFill="1" applyBorder="1" applyAlignment="1">
      <alignment vertical="center"/>
    </xf>
    <xf numFmtId="178" fontId="76" fillId="0" borderId="0" xfId="15" applyNumberFormat="1" applyFont="1" applyAlignment="1">
      <alignment horizontal="center"/>
    </xf>
    <xf numFmtId="177" fontId="80" fillId="0" borderId="0" xfId="15" applyNumberFormat="1" applyFont="1" applyFill="1" applyAlignment="1">
      <alignment horizontal="center" vertical="center"/>
    </xf>
    <xf numFmtId="177" fontId="76" fillId="0" borderId="0" xfId="15" applyNumberFormat="1" applyFont="1" applyAlignment="1">
      <alignment horizontal="center" vertical="center"/>
    </xf>
  </cellXfs>
  <cellStyles count="63">
    <cellStyle name="Normal" xfId="0"/>
    <cellStyle name="&#10;386grabber=M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Factsheet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14 2" xfId="51"/>
    <cellStyle name="쉼표 [0] 16" xfId="52"/>
    <cellStyle name="쉼표 [0] 18" xfId="53"/>
    <cellStyle name="쉼표 [0] 19" xfId="54"/>
    <cellStyle name="쉼표 [0] 2" xfId="55"/>
    <cellStyle name="쉼표 [0] 2 2" xfId="56"/>
    <cellStyle name="쉼표 [0] 22" xfId="57"/>
    <cellStyle name="쉼표 [0] 9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2" xfId="72"/>
    <cellStyle name="표준 2 2" xfId="73"/>
    <cellStyle name="표준 38" xfId="74"/>
    <cellStyle name="표준_2000년2월손익" xfId="75"/>
    <cellStyle name="Hyperlink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7</xdr:row>
      <xdr:rowOff>57150</xdr:rowOff>
    </xdr:from>
    <xdr:ext cx="6400800" cy="1990725"/>
    <xdr:sp>
      <xdr:nvSpPr>
        <xdr:cNvPr id="1" name="Text Box 3"/>
        <xdr:cNvSpPr txBox="1">
          <a:spLocks noChangeArrowheads="1"/>
        </xdr:cNvSpPr>
      </xdr:nvSpPr>
      <xdr:spPr>
        <a:xfrm>
          <a:off x="342900" y="1257300"/>
          <a:ext cx="6400800" cy="1990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경영전망과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관련된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자료는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엔씨소프트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내부적인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시장환경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예측을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기초로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한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것으로서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,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시장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환경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등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여건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변화에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따라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영업성과의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결과치는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본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자료와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반드시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일치하지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않을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수도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있음을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양지하시기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바랍니다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여기에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포함되어있는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예측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,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전망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,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미래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관련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정보만을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믿고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이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정보에만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의존한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투자결정을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내리지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말아야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하며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,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투자책임은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전적으로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투자자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자신에게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있음을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밝혀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드립니다</a:t>
          </a:r>
          <a:r>
            <a:rPr lang="en-US" cap="none" sz="1400" b="0" i="0" u="none" baseline="0">
              <a:solidFill>
                <a:srgbClr val="000000"/>
              </a:solidFill>
              <a:latin typeface="Noto Sans CJK KR Medium"/>
              <a:ea typeface="Noto Sans CJK KR Medium"/>
              <a:cs typeface="Noto Sans CJK KR Medium"/>
            </a:rPr>
            <a:t>.
</a:t>
          </a:r>
        </a:p>
      </xdr:txBody>
    </xdr:sp>
    <xdr:clientData/>
  </xdr:oneCellAnchor>
  <xdr:oneCellAnchor>
    <xdr:from>
      <xdr:col>3</xdr:col>
      <xdr:colOff>209550</xdr:colOff>
      <xdr:row>2</xdr:row>
      <xdr:rowOff>142875</xdr:rowOff>
    </xdr:from>
    <xdr:ext cx="1619250" cy="447675"/>
    <xdr:sp>
      <xdr:nvSpPr>
        <xdr:cNvPr id="2" name="Text Box 4"/>
        <xdr:cNvSpPr txBox="1">
          <a:spLocks noChangeArrowheads="1"/>
        </xdr:cNvSpPr>
      </xdr:nvSpPr>
      <xdr:spPr>
        <a:xfrm>
          <a:off x="2495550" y="485775"/>
          <a:ext cx="1619250" cy="447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Noto Sans CJK KR Bold"/>
              <a:ea typeface="Noto Sans CJK KR Bold"/>
              <a:cs typeface="Noto Sans CJK KR Bold"/>
            </a:rPr>
            <a:t>주의</a:t>
          </a:r>
          <a:r>
            <a:rPr lang="en-US" cap="none" sz="2000" b="1" i="0" u="none" baseline="0">
              <a:solidFill>
                <a:srgbClr val="000000"/>
              </a:solidFill>
              <a:latin typeface="Noto Sans CJK KR Bold"/>
              <a:ea typeface="Noto Sans CJK KR Bold"/>
              <a:cs typeface="Noto Sans CJK KR Bold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Noto Sans CJK KR Bold"/>
              <a:ea typeface="Noto Sans CJK KR Bold"/>
              <a:cs typeface="Noto Sans CJK KR Bold"/>
            </a:rPr>
            <a:t>경고문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실행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88671875" defaultRowHeight="13.5"/>
  <sheetData/>
  <sheetProtection/>
  <printOptions horizontalCentered="1" verticalCentered="1"/>
  <pageMargins left="0.2362204724409449" right="0.3937007874015748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showGridLines="0" zoomScale="85" zoomScaleNormal="85" zoomScaleSheetLayoutView="100" workbookViewId="0" topLeftCell="A1">
      <selection activeCell="A1" sqref="A1"/>
    </sheetView>
  </sheetViews>
  <sheetFormatPr defaultColWidth="8.88671875" defaultRowHeight="13.5"/>
  <cols>
    <col min="1" max="1" width="2.77734375" style="2" customWidth="1"/>
    <col min="2" max="2" width="3.5546875" style="37" customWidth="1"/>
    <col min="3" max="3" width="4.77734375" style="37" customWidth="1"/>
    <col min="4" max="4" width="2.77734375" style="37" customWidth="1"/>
    <col min="5" max="5" width="38.99609375" style="37" customWidth="1"/>
    <col min="6" max="6" width="26.6640625" style="5" customWidth="1"/>
    <col min="7" max="7" width="26.6640625" style="38" customWidth="1"/>
    <col min="8" max="8" width="2.3359375" style="5" customWidth="1"/>
    <col min="9" max="16384" width="8.88671875" style="2" customWidth="1"/>
  </cols>
  <sheetData>
    <row r="2" spans="2:8" ht="15.75" customHeight="1">
      <c r="B2" s="109" t="s">
        <v>82</v>
      </c>
      <c r="C2" s="109"/>
      <c r="D2" s="109"/>
      <c r="E2" s="109"/>
      <c r="F2" s="109"/>
      <c r="G2" s="109"/>
      <c r="H2" s="1"/>
    </row>
    <row r="3" spans="2:9" ht="14.25" customHeight="1">
      <c r="B3" s="110" t="s">
        <v>6</v>
      </c>
      <c r="C3" s="110"/>
      <c r="D3" s="110"/>
      <c r="E3" s="110"/>
      <c r="F3" s="110"/>
      <c r="G3" s="110"/>
      <c r="H3" s="3"/>
      <c r="I3" s="4"/>
    </row>
    <row r="4" spans="2:7" ht="12.75">
      <c r="B4" s="113"/>
      <c r="C4" s="113"/>
      <c r="D4" s="113"/>
      <c r="E4" s="113"/>
      <c r="F4" s="113"/>
      <c r="G4" s="113"/>
    </row>
    <row r="5" spans="2:7" ht="13.5">
      <c r="B5" s="6"/>
      <c r="C5" s="6"/>
      <c r="D5" s="6"/>
      <c r="E5" s="6"/>
      <c r="F5" s="7"/>
      <c r="G5" s="92" t="s">
        <v>74</v>
      </c>
    </row>
    <row r="6" spans="2:7" ht="13.5">
      <c r="B6" s="111" t="s">
        <v>70</v>
      </c>
      <c r="C6" s="111"/>
      <c r="D6" s="111"/>
      <c r="E6" s="111"/>
      <c r="F6" s="114" t="s">
        <v>150</v>
      </c>
      <c r="G6" s="114"/>
    </row>
    <row r="7" spans="2:7" ht="15" customHeight="1">
      <c r="B7" s="115"/>
      <c r="C7" s="115"/>
      <c r="D7" s="115"/>
      <c r="E7" s="115"/>
      <c r="F7" s="41"/>
      <c r="G7" s="42" t="s">
        <v>72</v>
      </c>
    </row>
    <row r="8" spans="2:7" ht="14.25" customHeight="1">
      <c r="B8" s="8"/>
      <c r="C8" s="9"/>
      <c r="D8" s="9"/>
      <c r="E8" s="9"/>
      <c r="F8" s="10" t="s">
        <v>28</v>
      </c>
      <c r="G8" s="11"/>
    </row>
    <row r="9" spans="2:8" s="18" customFormat="1" ht="14.25" customHeight="1">
      <c r="B9" s="12" t="s">
        <v>29</v>
      </c>
      <c r="C9" s="13" t="s">
        <v>30</v>
      </c>
      <c r="D9" s="13"/>
      <c r="E9" s="14"/>
      <c r="F9" s="15"/>
      <c r="G9" s="16">
        <f>SUM(G10:G17)</f>
        <v>1673043151599</v>
      </c>
      <c r="H9" s="17"/>
    </row>
    <row r="10" spans="2:8" ht="14.25" customHeight="1">
      <c r="B10" s="8"/>
      <c r="C10" s="8"/>
      <c r="D10" s="19" t="s">
        <v>31</v>
      </c>
      <c r="E10" s="20" t="s">
        <v>32</v>
      </c>
      <c r="F10" s="21"/>
      <c r="G10" s="16">
        <v>121063833657</v>
      </c>
      <c r="H10" s="22"/>
    </row>
    <row r="11" spans="2:8" ht="14.25" customHeight="1">
      <c r="B11" s="8"/>
      <c r="C11" s="8"/>
      <c r="D11" s="19" t="s">
        <v>0</v>
      </c>
      <c r="E11" s="20" t="s">
        <v>33</v>
      </c>
      <c r="F11" s="21"/>
      <c r="G11" s="16">
        <v>255823000000</v>
      </c>
      <c r="H11" s="23"/>
    </row>
    <row r="12" spans="2:7" ht="14.25" customHeight="1">
      <c r="B12" s="8"/>
      <c r="C12" s="8"/>
      <c r="D12" s="19" t="s">
        <v>45</v>
      </c>
      <c r="E12" s="24" t="s">
        <v>35</v>
      </c>
      <c r="F12" s="21"/>
      <c r="G12" s="16">
        <v>205293670445</v>
      </c>
    </row>
    <row r="13" spans="2:7" ht="14.25" customHeight="1">
      <c r="B13" s="8"/>
      <c r="C13" s="8"/>
      <c r="D13" s="19" t="s">
        <v>46</v>
      </c>
      <c r="E13" s="24" t="s">
        <v>14</v>
      </c>
      <c r="F13" s="25"/>
      <c r="G13" s="16">
        <v>12921994643</v>
      </c>
    </row>
    <row r="14" spans="2:7" ht="14.25" customHeight="1">
      <c r="B14" s="8"/>
      <c r="C14" s="8"/>
      <c r="D14" s="19" t="s">
        <v>47</v>
      </c>
      <c r="E14" s="26" t="s">
        <v>15</v>
      </c>
      <c r="F14" s="21"/>
      <c r="G14" s="16">
        <v>19050733738</v>
      </c>
    </row>
    <row r="15" spans="2:7" ht="14.25" customHeight="1">
      <c r="B15" s="8"/>
      <c r="C15" s="8"/>
      <c r="D15" s="19" t="s">
        <v>48</v>
      </c>
      <c r="E15" s="26" t="s">
        <v>151</v>
      </c>
      <c r="F15" s="21"/>
      <c r="G15" s="16">
        <v>1022376382014</v>
      </c>
    </row>
    <row r="16" spans="2:7" ht="14.25" customHeight="1">
      <c r="B16" s="8"/>
      <c r="C16" s="8"/>
      <c r="D16" s="19" t="s">
        <v>49</v>
      </c>
      <c r="E16" s="26" t="s">
        <v>16</v>
      </c>
      <c r="F16" s="25"/>
      <c r="G16" s="16">
        <v>707480792</v>
      </c>
    </row>
    <row r="17" spans="2:7" ht="14.25" customHeight="1">
      <c r="B17" s="8"/>
      <c r="C17" s="8"/>
      <c r="D17" s="19" t="s">
        <v>50</v>
      </c>
      <c r="E17" s="26" t="s">
        <v>17</v>
      </c>
      <c r="F17" s="21"/>
      <c r="G17" s="16">
        <v>35806056310</v>
      </c>
    </row>
    <row r="18" spans="2:7" ht="14.25" customHeight="1">
      <c r="B18" s="8"/>
      <c r="C18" s="8"/>
      <c r="D18" s="19"/>
      <c r="E18" s="26"/>
      <c r="F18" s="27"/>
      <c r="G18" s="16"/>
    </row>
    <row r="19" spans="2:7" ht="14.25" customHeight="1">
      <c r="B19" s="8"/>
      <c r="C19" s="8"/>
      <c r="D19" s="19"/>
      <c r="E19" s="24"/>
      <c r="F19" s="27"/>
      <c r="G19" s="16"/>
    </row>
    <row r="20" spans="2:8" s="18" customFormat="1" ht="14.25" customHeight="1">
      <c r="B20" s="12" t="s">
        <v>66</v>
      </c>
      <c r="C20" s="28" t="s">
        <v>36</v>
      </c>
      <c r="D20" s="12"/>
      <c r="E20" s="14"/>
      <c r="F20" s="15"/>
      <c r="G20" s="16">
        <f>SUM(G21:G28)</f>
        <v>1539109550079</v>
      </c>
      <c r="H20" s="17"/>
    </row>
    <row r="21" spans="2:7" ht="14.25" customHeight="1">
      <c r="B21" s="8"/>
      <c r="C21" s="8"/>
      <c r="D21" s="19" t="s">
        <v>10</v>
      </c>
      <c r="E21" s="14" t="s">
        <v>85</v>
      </c>
      <c r="F21" s="10"/>
      <c r="G21" s="16">
        <v>4624733600</v>
      </c>
    </row>
    <row r="22" spans="2:7" ht="14.25" customHeight="1">
      <c r="B22" s="8"/>
      <c r="C22" s="8"/>
      <c r="D22" s="19" t="s">
        <v>0</v>
      </c>
      <c r="E22" s="14" t="s">
        <v>18</v>
      </c>
      <c r="F22" s="10"/>
      <c r="G22" s="16">
        <v>88233918</v>
      </c>
    </row>
    <row r="23" spans="2:7" ht="14.25" customHeight="1">
      <c r="B23" s="8"/>
      <c r="C23" s="8"/>
      <c r="D23" s="19" t="s">
        <v>45</v>
      </c>
      <c r="E23" s="14" t="s">
        <v>152</v>
      </c>
      <c r="F23" s="10"/>
      <c r="G23" s="16">
        <v>987877498355</v>
      </c>
    </row>
    <row r="24" spans="2:7" ht="14.25" customHeight="1">
      <c r="B24" s="8"/>
      <c r="C24" s="8"/>
      <c r="D24" s="19" t="s">
        <v>46</v>
      </c>
      <c r="E24" s="14" t="s">
        <v>19</v>
      </c>
      <c r="F24" s="10"/>
      <c r="G24" s="16">
        <v>120656749802</v>
      </c>
    </row>
    <row r="25" spans="2:7" ht="14.25" customHeight="1">
      <c r="B25" s="8"/>
      <c r="C25" s="8"/>
      <c r="D25" s="19" t="s">
        <v>47</v>
      </c>
      <c r="E25" s="14" t="s">
        <v>20</v>
      </c>
      <c r="F25" s="10"/>
      <c r="G25" s="16">
        <v>50657389578</v>
      </c>
    </row>
    <row r="26" spans="2:7" ht="14.25" customHeight="1">
      <c r="B26" s="8"/>
      <c r="C26" s="8"/>
      <c r="D26" s="19" t="s">
        <v>48</v>
      </c>
      <c r="E26" s="14" t="s">
        <v>86</v>
      </c>
      <c r="F26" s="10"/>
      <c r="G26" s="16">
        <v>94675204960</v>
      </c>
    </row>
    <row r="27" spans="2:7" ht="14.25" customHeight="1">
      <c r="B27" s="8"/>
      <c r="C27" s="8"/>
      <c r="D27" s="19" t="s">
        <v>49</v>
      </c>
      <c r="E27" s="14" t="s">
        <v>21</v>
      </c>
      <c r="F27" s="10"/>
      <c r="G27" s="16">
        <v>256188454050</v>
      </c>
    </row>
    <row r="28" spans="2:7" ht="14.25" customHeight="1">
      <c r="B28" s="8"/>
      <c r="C28" s="8"/>
      <c r="D28" s="19" t="s">
        <v>50</v>
      </c>
      <c r="E28" s="14" t="s">
        <v>22</v>
      </c>
      <c r="F28" s="10"/>
      <c r="G28" s="16">
        <v>24341285816</v>
      </c>
    </row>
    <row r="29" spans="2:7" ht="14.25" customHeight="1">
      <c r="B29" s="8"/>
      <c r="C29" s="8"/>
      <c r="D29" s="29"/>
      <c r="E29" s="14"/>
      <c r="F29" s="10"/>
      <c r="G29" s="16"/>
    </row>
    <row r="30" spans="2:8" ht="14.25" customHeight="1">
      <c r="B30" s="111" t="s">
        <v>71</v>
      </c>
      <c r="C30" s="111"/>
      <c r="D30" s="111"/>
      <c r="E30" s="111"/>
      <c r="F30" s="43"/>
      <c r="G30" s="44">
        <f>G9+G20</f>
        <v>3212152701678</v>
      </c>
      <c r="H30" s="23"/>
    </row>
    <row r="31" spans="2:8" ht="14.25" customHeight="1">
      <c r="B31" s="8"/>
      <c r="C31" s="8"/>
      <c r="D31" s="8"/>
      <c r="E31" s="30"/>
      <c r="F31" s="31"/>
      <c r="G31" s="32"/>
      <c r="H31" s="23"/>
    </row>
    <row r="32" spans="2:8" s="18" customFormat="1" ht="14.25" customHeight="1">
      <c r="B32" s="12" t="s">
        <v>67</v>
      </c>
      <c r="C32" s="28" t="s">
        <v>38</v>
      </c>
      <c r="D32" s="12"/>
      <c r="E32" s="14"/>
      <c r="F32" s="33"/>
      <c r="G32" s="16">
        <f>SUM(G33:G36)</f>
        <v>359879797209</v>
      </c>
      <c r="H32" s="17"/>
    </row>
    <row r="33" spans="2:8" s="18" customFormat="1" ht="14.25" customHeight="1">
      <c r="B33" s="12"/>
      <c r="C33" s="28"/>
      <c r="D33" s="29" t="s">
        <v>31</v>
      </c>
      <c r="E33" s="14" t="s">
        <v>153</v>
      </c>
      <c r="F33" s="33"/>
      <c r="G33" s="16">
        <v>107790916653</v>
      </c>
      <c r="H33" s="17"/>
    </row>
    <row r="34" spans="2:7" ht="14.25" customHeight="1">
      <c r="B34" s="8"/>
      <c r="C34" s="8"/>
      <c r="D34" s="19" t="s">
        <v>37</v>
      </c>
      <c r="E34" s="24" t="s">
        <v>23</v>
      </c>
      <c r="F34" s="34"/>
      <c r="G34" s="16">
        <v>11322872219</v>
      </c>
    </row>
    <row r="35" spans="2:7" ht="14.25" customHeight="1">
      <c r="B35" s="8"/>
      <c r="C35" s="8"/>
      <c r="D35" s="19" t="s">
        <v>34</v>
      </c>
      <c r="E35" s="24" t="s">
        <v>24</v>
      </c>
      <c r="F35" s="34"/>
      <c r="G35" s="16">
        <v>231499156848</v>
      </c>
    </row>
    <row r="36" spans="2:7" ht="14.25" customHeight="1">
      <c r="B36" s="8"/>
      <c r="C36" s="8"/>
      <c r="D36" s="19" t="s">
        <v>46</v>
      </c>
      <c r="E36" s="24" t="s">
        <v>154</v>
      </c>
      <c r="F36" s="34"/>
      <c r="G36" s="16">
        <v>9266851489</v>
      </c>
    </row>
    <row r="37" spans="2:7" ht="14.25" customHeight="1">
      <c r="B37" s="8"/>
      <c r="C37" s="8"/>
      <c r="D37" s="8"/>
      <c r="E37" s="26"/>
      <c r="F37" s="34"/>
      <c r="G37" s="16"/>
    </row>
    <row r="38" spans="2:8" s="18" customFormat="1" ht="14.25" customHeight="1">
      <c r="B38" s="12" t="s">
        <v>66</v>
      </c>
      <c r="C38" s="28" t="s">
        <v>39</v>
      </c>
      <c r="D38" s="12"/>
      <c r="E38" s="14"/>
      <c r="F38" s="33"/>
      <c r="G38" s="16">
        <v>393027231910</v>
      </c>
      <c r="H38" s="17"/>
    </row>
    <row r="39" spans="2:7" ht="14.25" customHeight="1">
      <c r="B39" s="8"/>
      <c r="C39" s="8"/>
      <c r="D39" s="29" t="s">
        <v>10</v>
      </c>
      <c r="E39" s="20" t="s">
        <v>155</v>
      </c>
      <c r="F39" s="34"/>
      <c r="G39" s="16">
        <v>249186771265</v>
      </c>
    </row>
    <row r="40" spans="2:7" ht="14.25" customHeight="1">
      <c r="B40" s="8"/>
      <c r="C40" s="8"/>
      <c r="D40" s="29" t="s">
        <v>0</v>
      </c>
      <c r="E40" s="20" t="s">
        <v>137</v>
      </c>
      <c r="F40" s="34"/>
      <c r="G40" s="16">
        <v>1233068242</v>
      </c>
    </row>
    <row r="41" spans="2:7" ht="14.25" customHeight="1">
      <c r="B41" s="8"/>
      <c r="C41" s="8"/>
      <c r="D41" s="29" t="s">
        <v>45</v>
      </c>
      <c r="E41" s="20" t="s">
        <v>156</v>
      </c>
      <c r="F41" s="34"/>
      <c r="G41" s="16">
        <v>7169740773</v>
      </c>
    </row>
    <row r="42" spans="2:7" ht="14.25" customHeight="1">
      <c r="B42" s="8"/>
      <c r="C42" s="8"/>
      <c r="D42" s="29" t="s">
        <v>46</v>
      </c>
      <c r="E42" s="20" t="s">
        <v>153</v>
      </c>
      <c r="F42" s="34"/>
      <c r="G42" s="16">
        <v>5044278380</v>
      </c>
    </row>
    <row r="43" spans="2:7" ht="14.25" customHeight="1">
      <c r="B43" s="8"/>
      <c r="C43" s="8"/>
      <c r="D43" s="29" t="s">
        <v>47</v>
      </c>
      <c r="E43" s="20" t="s">
        <v>123</v>
      </c>
      <c r="F43" s="34"/>
      <c r="G43" s="16">
        <v>95867641038</v>
      </c>
    </row>
    <row r="44" spans="2:7" ht="14.25" customHeight="1">
      <c r="B44" s="8"/>
      <c r="C44" s="8"/>
      <c r="D44" s="29" t="s">
        <v>48</v>
      </c>
      <c r="E44" s="20" t="s">
        <v>157</v>
      </c>
      <c r="F44" s="34"/>
      <c r="G44" s="16">
        <v>2468867858</v>
      </c>
    </row>
    <row r="45" spans="2:7" ht="14.25" customHeight="1">
      <c r="B45" s="8"/>
      <c r="C45" s="8"/>
      <c r="D45" s="29" t="s">
        <v>49</v>
      </c>
      <c r="E45" s="20" t="s">
        <v>154</v>
      </c>
      <c r="F45" s="34"/>
      <c r="G45" s="16">
        <v>22992964369</v>
      </c>
    </row>
    <row r="46" spans="2:7" ht="14.25" customHeight="1">
      <c r="B46" s="8"/>
      <c r="C46" s="8"/>
      <c r="D46" s="29" t="s">
        <v>50</v>
      </c>
      <c r="E46" s="20" t="s">
        <v>158</v>
      </c>
      <c r="F46" s="34"/>
      <c r="G46" s="16">
        <v>9063899985</v>
      </c>
    </row>
    <row r="47" spans="2:7" ht="14.25" customHeight="1">
      <c r="B47" s="8"/>
      <c r="C47" s="8"/>
      <c r="D47" s="19"/>
      <c r="E47" s="24"/>
      <c r="F47" s="34"/>
      <c r="G47" s="11"/>
    </row>
    <row r="48" spans="2:7" ht="14.25" customHeight="1">
      <c r="B48" s="112" t="s">
        <v>40</v>
      </c>
      <c r="C48" s="112"/>
      <c r="D48" s="112"/>
      <c r="E48" s="112"/>
      <c r="F48" s="39"/>
      <c r="G48" s="40">
        <f>SUM(G32,G38)</f>
        <v>752907029119</v>
      </c>
    </row>
    <row r="49" spans="2:7" ht="14.25" customHeight="1">
      <c r="B49" s="8"/>
      <c r="C49" s="8"/>
      <c r="D49" s="8"/>
      <c r="E49" s="30" t="s">
        <v>92</v>
      </c>
      <c r="F49" s="31"/>
      <c r="G49" s="32"/>
    </row>
    <row r="50" spans="2:7" ht="14.25" customHeight="1">
      <c r="B50" s="8" t="s">
        <v>64</v>
      </c>
      <c r="C50" s="35" t="s">
        <v>41</v>
      </c>
      <c r="D50" s="8"/>
      <c r="E50" s="26"/>
      <c r="F50" s="34"/>
      <c r="G50" s="16">
        <v>10969511000</v>
      </c>
    </row>
    <row r="51" spans="2:7" ht="14.25" customHeight="1">
      <c r="B51" s="8" t="s">
        <v>68</v>
      </c>
      <c r="C51" s="35" t="s">
        <v>25</v>
      </c>
      <c r="D51" s="8"/>
      <c r="E51" s="26"/>
      <c r="F51" s="10"/>
      <c r="G51" s="16">
        <v>25848409093</v>
      </c>
    </row>
    <row r="52" spans="2:7" ht="14.25" customHeight="1">
      <c r="B52" s="8" t="s">
        <v>69</v>
      </c>
      <c r="C52" s="35" t="s">
        <v>26</v>
      </c>
      <c r="D52" s="8"/>
      <c r="E52" s="26"/>
      <c r="F52" s="34"/>
      <c r="G52" s="16">
        <v>243060949469</v>
      </c>
    </row>
    <row r="53" spans="2:7" ht="14.25" customHeight="1">
      <c r="B53" s="8" t="s">
        <v>65</v>
      </c>
      <c r="C53" s="35" t="s">
        <v>27</v>
      </c>
      <c r="D53" s="8"/>
      <c r="E53" s="26"/>
      <c r="F53" s="34"/>
      <c r="G53" s="16">
        <v>2179366802997</v>
      </c>
    </row>
    <row r="54" spans="2:7" ht="14.25" customHeight="1">
      <c r="B54" s="8"/>
      <c r="C54" s="8"/>
      <c r="D54" s="8"/>
      <c r="E54" s="26"/>
      <c r="F54" s="34"/>
      <c r="G54" s="36"/>
    </row>
    <row r="55" spans="2:7" ht="14.25" customHeight="1">
      <c r="B55" s="112" t="s">
        <v>42</v>
      </c>
      <c r="C55" s="112"/>
      <c r="D55" s="112"/>
      <c r="E55" s="112"/>
      <c r="F55" s="39"/>
      <c r="G55" s="40">
        <f>SUM(G50:G53)</f>
        <v>2459245672559</v>
      </c>
    </row>
    <row r="56" spans="2:7" ht="14.25" customHeight="1">
      <c r="B56" s="111" t="s">
        <v>43</v>
      </c>
      <c r="C56" s="111"/>
      <c r="D56" s="111"/>
      <c r="E56" s="111"/>
      <c r="F56" s="43"/>
      <c r="G56" s="44">
        <f>G48+G55</f>
        <v>3212152701678</v>
      </c>
    </row>
    <row r="57" ht="16.5" customHeight="1"/>
  </sheetData>
  <sheetProtection/>
  <mergeCells count="9">
    <mergeCell ref="B2:G2"/>
    <mergeCell ref="B3:G3"/>
    <mergeCell ref="B30:E30"/>
    <mergeCell ref="B48:E48"/>
    <mergeCell ref="B55:E55"/>
    <mergeCell ref="B56:E56"/>
    <mergeCell ref="B4:G4"/>
    <mergeCell ref="F6:G6"/>
    <mergeCell ref="B6:E7"/>
  </mergeCells>
  <printOptions horizontalCentered="1"/>
  <pageMargins left="0.1968503937007874" right="0.15748031496062992" top="0.4330708661417323" bottom="0.2362204724409449" header="0.2362204724409449" footer="0.1968503937007874"/>
  <pageSetup fitToHeight="1" fitToWidth="1" horizontalDpi="600" verticalDpi="600" orientation="portrait" paperSize="9" scale="10" r:id="rId1"/>
  <ignoredErrors>
    <ignoredError sqref="D10:D17 D33:D36 D39:D44 D21 D22:D28 D45:D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showGridLines="0" zoomScale="85" zoomScaleNormal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8671875" defaultRowHeight="13.5"/>
  <cols>
    <col min="1" max="1" width="1.4375" style="2" customWidth="1"/>
    <col min="2" max="2" width="4.77734375" style="45" customWidth="1"/>
    <col min="3" max="3" width="2.77734375" style="46" customWidth="1"/>
    <col min="4" max="4" width="37.5546875" style="37" customWidth="1"/>
    <col min="5" max="6" width="16.5546875" style="47" customWidth="1"/>
    <col min="7" max="7" width="16.5546875" style="5" hidden="1" customWidth="1"/>
    <col min="8" max="8" width="16.5546875" style="5" customWidth="1"/>
    <col min="9" max="9" width="16.5546875" style="5" hidden="1" customWidth="1"/>
    <col min="10" max="10" width="16.5546875" style="5" customWidth="1"/>
    <col min="11" max="11" width="16.5546875" style="5" hidden="1" customWidth="1"/>
    <col min="12" max="12" width="16.5546875" style="47" customWidth="1"/>
    <col min="13" max="13" width="1.2265625" style="18" customWidth="1"/>
    <col min="14" max="16384" width="8.88671875" style="2" customWidth="1"/>
  </cols>
  <sheetData>
    <row r="1" ht="7.5" customHeight="1"/>
    <row r="2" spans="2:13" s="48" customFormat="1" ht="15.75" customHeight="1">
      <c r="B2" s="117" t="s">
        <v>73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04"/>
    </row>
    <row r="3" spans="2:13" s="48" customFormat="1" ht="12" customHeight="1">
      <c r="B3" s="118" t="s">
        <v>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04"/>
    </row>
    <row r="4" spans="2:13" s="48" customFormat="1" ht="12.75" customHeight="1">
      <c r="B4" s="116"/>
      <c r="C4" s="116"/>
      <c r="D4" s="116"/>
      <c r="E4" s="49"/>
      <c r="F4" s="49"/>
      <c r="G4" s="50"/>
      <c r="H4" s="50"/>
      <c r="I4" s="50"/>
      <c r="J4" s="50"/>
      <c r="K4" s="50"/>
      <c r="L4" s="51"/>
      <c r="M4" s="104"/>
    </row>
    <row r="5" spans="2:13" s="48" customFormat="1" ht="13.5" customHeight="1">
      <c r="B5" s="52"/>
      <c r="C5" s="53"/>
      <c r="D5" s="54"/>
      <c r="E5" s="55"/>
      <c r="F5" s="55"/>
      <c r="G5" s="55"/>
      <c r="H5" s="56"/>
      <c r="I5" s="56"/>
      <c r="J5" s="56"/>
      <c r="K5" s="56"/>
      <c r="L5" s="93" t="s">
        <v>75</v>
      </c>
      <c r="M5" s="104"/>
    </row>
    <row r="6" spans="2:13" s="48" customFormat="1" ht="12" customHeight="1">
      <c r="B6" s="76"/>
      <c r="C6" s="77"/>
      <c r="D6" s="76"/>
      <c r="E6" s="78" t="s">
        <v>87</v>
      </c>
      <c r="F6" s="78" t="s">
        <v>88</v>
      </c>
      <c r="G6" s="79" t="s">
        <v>91</v>
      </c>
      <c r="H6" s="79" t="s">
        <v>89</v>
      </c>
      <c r="I6" s="79" t="s">
        <v>76</v>
      </c>
      <c r="J6" s="79" t="s">
        <v>90</v>
      </c>
      <c r="K6" s="79" t="s">
        <v>79</v>
      </c>
      <c r="L6" s="78" t="s">
        <v>7</v>
      </c>
      <c r="M6" s="104"/>
    </row>
    <row r="7" spans="2:13" s="57" customFormat="1" ht="12.75" customHeight="1">
      <c r="B7" s="80" t="s">
        <v>62</v>
      </c>
      <c r="C7" s="81" t="s">
        <v>134</v>
      </c>
      <c r="D7" s="82"/>
      <c r="E7" s="99">
        <v>320780646708</v>
      </c>
      <c r="F7" s="100"/>
      <c r="G7" s="99"/>
      <c r="H7" s="100"/>
      <c r="I7" s="99"/>
      <c r="J7" s="100"/>
      <c r="K7" s="99"/>
      <c r="L7" s="100">
        <f>E7+F7+H7+J7</f>
        <v>320780646708</v>
      </c>
      <c r="M7" s="105"/>
    </row>
    <row r="8" spans="2:13" s="59" customFormat="1" ht="12.75" customHeight="1">
      <c r="B8" s="83" t="s">
        <v>125</v>
      </c>
      <c r="C8" s="84" t="s">
        <v>135</v>
      </c>
      <c r="D8" s="85"/>
      <c r="E8" s="101">
        <f>SUM(E9:E35)</f>
        <v>224414338773</v>
      </c>
      <c r="F8" s="101"/>
      <c r="G8" s="101"/>
      <c r="H8" s="101"/>
      <c r="I8" s="101"/>
      <c r="J8" s="101"/>
      <c r="K8" s="101"/>
      <c r="L8" s="101">
        <f aca="true" t="shared" si="0" ref="L8:L63">E8+F8+H8+J8</f>
        <v>224414338773</v>
      </c>
      <c r="M8" s="106"/>
    </row>
    <row r="9" spans="2:13" s="58" customFormat="1" ht="12.75" customHeight="1">
      <c r="B9" s="60"/>
      <c r="C9" s="61" t="s">
        <v>13</v>
      </c>
      <c r="D9" s="62" t="s">
        <v>145</v>
      </c>
      <c r="E9" s="16">
        <v>34890554799</v>
      </c>
      <c r="F9" s="16"/>
      <c r="G9" s="16"/>
      <c r="H9" s="16"/>
      <c r="I9" s="16"/>
      <c r="J9" s="16"/>
      <c r="K9" s="16"/>
      <c r="L9" s="16">
        <f t="shared" si="0"/>
        <v>34890554799</v>
      </c>
      <c r="M9" s="98"/>
    </row>
    <row r="10" spans="2:13" s="58" customFormat="1" ht="12.75" customHeight="1">
      <c r="B10" s="60"/>
      <c r="C10" s="61" t="s">
        <v>0</v>
      </c>
      <c r="D10" s="62" t="s">
        <v>97</v>
      </c>
      <c r="E10" s="16">
        <v>2172457562</v>
      </c>
      <c r="F10" s="16"/>
      <c r="G10" s="16"/>
      <c r="H10" s="16"/>
      <c r="I10" s="16"/>
      <c r="J10" s="16"/>
      <c r="K10" s="16"/>
      <c r="L10" s="16">
        <f t="shared" si="0"/>
        <v>2172457562</v>
      </c>
      <c r="M10" s="98"/>
    </row>
    <row r="11" spans="2:13" s="58" customFormat="1" ht="12.75" customHeight="1">
      <c r="B11" s="60"/>
      <c r="C11" s="61" t="s">
        <v>45</v>
      </c>
      <c r="D11" s="62" t="s">
        <v>98</v>
      </c>
      <c r="E11" s="16">
        <v>7193197088</v>
      </c>
      <c r="F11" s="16"/>
      <c r="G11" s="16"/>
      <c r="H11" s="16"/>
      <c r="I11" s="16"/>
      <c r="J11" s="16"/>
      <c r="K11" s="16"/>
      <c r="L11" s="16">
        <f t="shared" si="0"/>
        <v>7193197088</v>
      </c>
      <c r="M11" s="98"/>
    </row>
    <row r="12" spans="2:13" s="58" customFormat="1" ht="12.75" customHeight="1">
      <c r="B12" s="60"/>
      <c r="C12" s="61" t="s">
        <v>46</v>
      </c>
      <c r="D12" s="62" t="s">
        <v>99</v>
      </c>
      <c r="E12" s="16">
        <v>-497766359</v>
      </c>
      <c r="F12" s="16"/>
      <c r="G12" s="16"/>
      <c r="H12" s="16"/>
      <c r="I12" s="16"/>
      <c r="J12" s="16"/>
      <c r="K12" s="16"/>
      <c r="L12" s="16">
        <f t="shared" si="0"/>
        <v>-497766359</v>
      </c>
      <c r="M12" s="98"/>
    </row>
    <row r="13" spans="2:13" s="58" customFormat="1" ht="12.75" customHeight="1">
      <c r="B13" s="60"/>
      <c r="C13" s="61" t="s">
        <v>47</v>
      </c>
      <c r="D13" s="62" t="s">
        <v>100</v>
      </c>
      <c r="E13" s="16">
        <v>531145833</v>
      </c>
      <c r="F13" s="16"/>
      <c r="G13" s="16"/>
      <c r="H13" s="16"/>
      <c r="I13" s="16"/>
      <c r="J13" s="16"/>
      <c r="K13" s="16"/>
      <c r="L13" s="16">
        <f t="shared" si="0"/>
        <v>531145833</v>
      </c>
      <c r="M13" s="98"/>
    </row>
    <row r="14" spans="2:13" s="58" customFormat="1" ht="12.75" customHeight="1">
      <c r="B14" s="60"/>
      <c r="C14" s="61" t="s">
        <v>48</v>
      </c>
      <c r="D14" s="62" t="s">
        <v>101</v>
      </c>
      <c r="E14" s="16">
        <v>16074308</v>
      </c>
      <c r="F14" s="16"/>
      <c r="G14" s="16"/>
      <c r="H14" s="16"/>
      <c r="I14" s="16"/>
      <c r="J14" s="16"/>
      <c r="K14" s="16"/>
      <c r="L14" s="16">
        <f t="shared" si="0"/>
        <v>16074308</v>
      </c>
      <c r="M14" s="98"/>
    </row>
    <row r="15" spans="2:13" s="58" customFormat="1" ht="12.75" customHeight="1">
      <c r="B15" s="60"/>
      <c r="C15" s="61" t="s">
        <v>49</v>
      </c>
      <c r="D15" s="62" t="s">
        <v>102</v>
      </c>
      <c r="E15" s="16">
        <v>899658964</v>
      </c>
      <c r="F15" s="16"/>
      <c r="G15" s="16"/>
      <c r="H15" s="16"/>
      <c r="I15" s="16"/>
      <c r="J15" s="16"/>
      <c r="K15" s="16"/>
      <c r="L15" s="16">
        <f t="shared" si="0"/>
        <v>899658964</v>
      </c>
      <c r="M15" s="98"/>
    </row>
    <row r="16" spans="2:13" s="58" customFormat="1" ht="12.75" customHeight="1">
      <c r="B16" s="60"/>
      <c r="C16" s="61" t="s">
        <v>50</v>
      </c>
      <c r="D16" s="62" t="s">
        <v>103</v>
      </c>
      <c r="E16" s="16">
        <v>366029826</v>
      </c>
      <c r="F16" s="16"/>
      <c r="G16" s="16"/>
      <c r="H16" s="16"/>
      <c r="I16" s="16"/>
      <c r="J16" s="16"/>
      <c r="K16" s="16"/>
      <c r="L16" s="16">
        <f t="shared" si="0"/>
        <v>366029826</v>
      </c>
      <c r="M16" s="98"/>
    </row>
    <row r="17" spans="2:13" s="58" customFormat="1" ht="12.75" customHeight="1">
      <c r="B17" s="60"/>
      <c r="C17" s="61" t="s">
        <v>51</v>
      </c>
      <c r="D17" s="62" t="s">
        <v>104</v>
      </c>
      <c r="E17" s="16">
        <v>1651887892</v>
      </c>
      <c r="F17" s="16"/>
      <c r="G17" s="16"/>
      <c r="H17" s="16"/>
      <c r="I17" s="16"/>
      <c r="J17" s="16"/>
      <c r="K17" s="16"/>
      <c r="L17" s="16">
        <f t="shared" si="0"/>
        <v>1651887892</v>
      </c>
      <c r="M17" s="98"/>
    </row>
    <row r="18" spans="2:13" s="58" customFormat="1" ht="12.75" customHeight="1">
      <c r="B18" s="60"/>
      <c r="C18" s="61" t="s">
        <v>52</v>
      </c>
      <c r="D18" s="62" t="s">
        <v>127</v>
      </c>
      <c r="E18" s="16">
        <v>6137887793</v>
      </c>
      <c r="F18" s="16"/>
      <c r="G18" s="16"/>
      <c r="H18" s="16"/>
      <c r="I18" s="16"/>
      <c r="J18" s="16"/>
      <c r="K18" s="16"/>
      <c r="L18" s="16">
        <f t="shared" si="0"/>
        <v>6137887793</v>
      </c>
      <c r="M18" s="98"/>
    </row>
    <row r="19" spans="2:13" s="58" customFormat="1" ht="12.75" customHeight="1">
      <c r="B19" s="60"/>
      <c r="C19" s="61" t="s">
        <v>53</v>
      </c>
      <c r="D19" s="62" t="s">
        <v>128</v>
      </c>
      <c r="E19" s="16">
        <v>132694223</v>
      </c>
      <c r="F19" s="16"/>
      <c r="G19" s="16"/>
      <c r="H19" s="16"/>
      <c r="I19" s="16"/>
      <c r="J19" s="16"/>
      <c r="K19" s="16"/>
      <c r="L19" s="16">
        <f t="shared" si="0"/>
        <v>132694223</v>
      </c>
      <c r="M19" s="98"/>
    </row>
    <row r="20" spans="2:13" s="58" customFormat="1" ht="12.75" customHeight="1">
      <c r="B20" s="60"/>
      <c r="C20" s="61" t="s">
        <v>54</v>
      </c>
      <c r="D20" s="62" t="s">
        <v>105</v>
      </c>
      <c r="E20" s="16">
        <v>105480595</v>
      </c>
      <c r="F20" s="16"/>
      <c r="G20" s="16"/>
      <c r="H20" s="16"/>
      <c r="I20" s="16"/>
      <c r="J20" s="16"/>
      <c r="K20" s="16"/>
      <c r="L20" s="16">
        <f t="shared" si="0"/>
        <v>105480595</v>
      </c>
      <c r="M20" s="98"/>
    </row>
    <row r="21" spans="2:13" s="58" customFormat="1" ht="12.75" customHeight="1">
      <c r="B21" s="60"/>
      <c r="C21" s="61" t="s">
        <v>55</v>
      </c>
      <c r="D21" s="62" t="s">
        <v>106</v>
      </c>
      <c r="E21" s="16">
        <v>7790637</v>
      </c>
      <c r="F21" s="16"/>
      <c r="G21" s="16"/>
      <c r="H21" s="16"/>
      <c r="I21" s="16"/>
      <c r="J21" s="16"/>
      <c r="K21" s="16"/>
      <c r="L21" s="16">
        <f t="shared" si="0"/>
        <v>7790637</v>
      </c>
      <c r="M21" s="98"/>
    </row>
    <row r="22" spans="2:13" s="58" customFormat="1" ht="12.75" customHeight="1">
      <c r="B22" s="60"/>
      <c r="C22" s="61" t="s">
        <v>56</v>
      </c>
      <c r="D22" s="62" t="s">
        <v>107</v>
      </c>
      <c r="E22" s="16">
        <v>49559856</v>
      </c>
      <c r="F22" s="16"/>
      <c r="G22" s="16"/>
      <c r="H22" s="16"/>
      <c r="I22" s="16"/>
      <c r="J22" s="16"/>
      <c r="K22" s="16"/>
      <c r="L22" s="16">
        <f t="shared" si="0"/>
        <v>49559856</v>
      </c>
      <c r="M22" s="98"/>
    </row>
    <row r="23" spans="2:13" s="58" customFormat="1" ht="12.75" customHeight="1">
      <c r="B23" s="60"/>
      <c r="C23" s="61" t="s">
        <v>57</v>
      </c>
      <c r="D23" s="62" t="s">
        <v>108</v>
      </c>
      <c r="E23" s="16">
        <v>83144556</v>
      </c>
      <c r="F23" s="16"/>
      <c r="G23" s="16"/>
      <c r="H23" s="16"/>
      <c r="I23" s="16"/>
      <c r="J23" s="16"/>
      <c r="K23" s="16"/>
      <c r="L23" s="16">
        <f t="shared" si="0"/>
        <v>83144556</v>
      </c>
      <c r="M23" s="98"/>
    </row>
    <row r="24" spans="2:13" s="58" customFormat="1" ht="12.75" customHeight="1">
      <c r="B24" s="60"/>
      <c r="C24" s="61" t="s">
        <v>58</v>
      </c>
      <c r="D24" s="62" t="s">
        <v>109</v>
      </c>
      <c r="E24" s="16">
        <v>67342773444</v>
      </c>
      <c r="F24" s="16"/>
      <c r="G24" s="16"/>
      <c r="H24" s="16"/>
      <c r="I24" s="16"/>
      <c r="J24" s="16"/>
      <c r="K24" s="16"/>
      <c r="L24" s="16">
        <f t="shared" si="0"/>
        <v>67342773444</v>
      </c>
      <c r="M24" s="98"/>
    </row>
    <row r="25" spans="2:13" s="58" customFormat="1" ht="12.75" customHeight="1">
      <c r="B25" s="60"/>
      <c r="C25" s="61" t="s">
        <v>59</v>
      </c>
      <c r="D25" s="62" t="s">
        <v>110</v>
      </c>
      <c r="E25" s="16">
        <v>7449298</v>
      </c>
      <c r="F25" s="16"/>
      <c r="G25" s="16"/>
      <c r="H25" s="16"/>
      <c r="I25" s="16"/>
      <c r="J25" s="16"/>
      <c r="K25" s="16"/>
      <c r="L25" s="16">
        <f t="shared" si="0"/>
        <v>7449298</v>
      </c>
      <c r="M25" s="98"/>
    </row>
    <row r="26" spans="2:13" s="58" customFormat="1" ht="12.75" customHeight="1">
      <c r="B26" s="60"/>
      <c r="C26" s="61" t="s">
        <v>60</v>
      </c>
      <c r="D26" s="62" t="s">
        <v>111</v>
      </c>
      <c r="E26" s="16">
        <v>214908963</v>
      </c>
      <c r="F26" s="16"/>
      <c r="G26" s="16"/>
      <c r="H26" s="16"/>
      <c r="I26" s="16"/>
      <c r="J26" s="16"/>
      <c r="K26" s="16"/>
      <c r="L26" s="16">
        <f t="shared" si="0"/>
        <v>214908963</v>
      </c>
      <c r="M26" s="98"/>
    </row>
    <row r="27" spans="2:13" s="58" customFormat="1" ht="12.75" customHeight="1">
      <c r="B27" s="60"/>
      <c r="C27" s="61" t="s">
        <v>61</v>
      </c>
      <c r="D27" s="62" t="s">
        <v>112</v>
      </c>
      <c r="E27" s="16">
        <v>91147167</v>
      </c>
      <c r="F27" s="16"/>
      <c r="G27" s="16"/>
      <c r="H27" s="16"/>
      <c r="I27" s="16"/>
      <c r="J27" s="16"/>
      <c r="K27" s="16"/>
      <c r="L27" s="16">
        <f t="shared" si="0"/>
        <v>91147167</v>
      </c>
      <c r="M27" s="98"/>
    </row>
    <row r="28" spans="2:13" s="58" customFormat="1" ht="12.75" customHeight="1">
      <c r="B28" s="60"/>
      <c r="C28" s="61" t="s">
        <v>1</v>
      </c>
      <c r="D28" s="62" t="s">
        <v>113</v>
      </c>
      <c r="E28" s="16">
        <v>2385062699</v>
      </c>
      <c r="F28" s="16"/>
      <c r="G28" s="16"/>
      <c r="H28" s="16"/>
      <c r="I28" s="16"/>
      <c r="J28" s="16"/>
      <c r="K28" s="16"/>
      <c r="L28" s="16">
        <f t="shared" si="0"/>
        <v>2385062699</v>
      </c>
      <c r="M28" s="98"/>
    </row>
    <row r="29" spans="2:13" s="58" customFormat="1" ht="12.75" customHeight="1">
      <c r="B29" s="60"/>
      <c r="C29" s="61" t="s">
        <v>2</v>
      </c>
      <c r="D29" s="62" t="s">
        <v>129</v>
      </c>
      <c r="E29" s="16">
        <v>69174903442</v>
      </c>
      <c r="F29" s="16"/>
      <c r="G29" s="16"/>
      <c r="H29" s="16"/>
      <c r="I29" s="16"/>
      <c r="J29" s="16"/>
      <c r="K29" s="16"/>
      <c r="L29" s="16">
        <f t="shared" si="0"/>
        <v>69174903442</v>
      </c>
      <c r="M29" s="98"/>
    </row>
    <row r="30" spans="2:13" s="58" customFormat="1" ht="12.75" customHeight="1">
      <c r="B30" s="60"/>
      <c r="C30" s="61" t="s">
        <v>3</v>
      </c>
      <c r="D30" s="63" t="s">
        <v>130</v>
      </c>
      <c r="E30" s="16">
        <v>2455921070</v>
      </c>
      <c r="F30" s="16"/>
      <c r="G30" s="16"/>
      <c r="H30" s="16"/>
      <c r="I30" s="16"/>
      <c r="J30" s="16"/>
      <c r="K30" s="16"/>
      <c r="L30" s="16">
        <f t="shared" si="0"/>
        <v>2455921070</v>
      </c>
      <c r="M30" s="98"/>
    </row>
    <row r="31" spans="2:13" s="58" customFormat="1" ht="12.75" customHeight="1">
      <c r="B31" s="60"/>
      <c r="C31" s="61" t="s">
        <v>4</v>
      </c>
      <c r="D31" s="63" t="s">
        <v>11</v>
      </c>
      <c r="E31" s="16">
        <v>92451086</v>
      </c>
      <c r="F31" s="16"/>
      <c r="G31" s="16"/>
      <c r="H31" s="16"/>
      <c r="I31" s="16"/>
      <c r="J31" s="16"/>
      <c r="K31" s="16"/>
      <c r="L31" s="16">
        <f t="shared" si="0"/>
        <v>92451086</v>
      </c>
      <c r="M31" s="98"/>
    </row>
    <row r="32" spans="2:13" s="58" customFormat="1" ht="12.75" customHeight="1">
      <c r="B32" s="60"/>
      <c r="C32" s="61" t="s">
        <v>5</v>
      </c>
      <c r="D32" s="63" t="s">
        <v>131</v>
      </c>
      <c r="E32" s="16">
        <v>7205246</v>
      </c>
      <c r="F32" s="16"/>
      <c r="G32" s="16"/>
      <c r="H32" s="16"/>
      <c r="I32" s="16"/>
      <c r="J32" s="16"/>
      <c r="K32" s="16"/>
      <c r="L32" s="16">
        <f t="shared" si="0"/>
        <v>7205246</v>
      </c>
      <c r="M32" s="98"/>
    </row>
    <row r="33" spans="2:13" s="58" customFormat="1" ht="12.75" customHeight="1">
      <c r="B33" s="60"/>
      <c r="C33" s="61" t="s">
        <v>114</v>
      </c>
      <c r="D33" s="63" t="s">
        <v>8</v>
      </c>
      <c r="E33" s="16">
        <v>10909</v>
      </c>
      <c r="F33" s="16"/>
      <c r="G33" s="16"/>
      <c r="H33" s="16"/>
      <c r="I33" s="16"/>
      <c r="J33" s="16"/>
      <c r="K33" s="16"/>
      <c r="L33" s="16">
        <f t="shared" si="0"/>
        <v>10909</v>
      </c>
      <c r="M33" s="98"/>
    </row>
    <row r="34" spans="2:13" s="58" customFormat="1" ht="12.75" customHeight="1">
      <c r="B34" s="60"/>
      <c r="C34" s="61" t="s">
        <v>115</v>
      </c>
      <c r="D34" s="62" t="s">
        <v>44</v>
      </c>
      <c r="E34" s="16">
        <v>28902700376</v>
      </c>
      <c r="F34" s="16"/>
      <c r="G34" s="16"/>
      <c r="H34" s="16"/>
      <c r="I34" s="16"/>
      <c r="J34" s="16"/>
      <c r="K34" s="16"/>
      <c r="L34" s="16">
        <f t="shared" si="0"/>
        <v>28902700376</v>
      </c>
      <c r="M34" s="98"/>
    </row>
    <row r="35" spans="2:13" s="58" customFormat="1" ht="12.75" customHeight="1">
      <c r="B35" s="60"/>
      <c r="C35" s="61" t="s">
        <v>146</v>
      </c>
      <c r="D35" s="62" t="s">
        <v>147</v>
      </c>
      <c r="E35" s="16">
        <v>7500</v>
      </c>
      <c r="F35" s="16"/>
      <c r="G35" s="16"/>
      <c r="H35" s="16"/>
      <c r="I35" s="16"/>
      <c r="J35" s="16"/>
      <c r="L35" s="16">
        <f t="shared" si="0"/>
        <v>7500</v>
      </c>
      <c r="M35" s="98"/>
    </row>
    <row r="36" spans="2:13" s="59" customFormat="1" ht="12.75" customHeight="1">
      <c r="B36" s="80" t="s">
        <v>126</v>
      </c>
      <c r="C36" s="81" t="s">
        <v>136</v>
      </c>
      <c r="D36" s="82"/>
      <c r="E36" s="102">
        <f>E7-E8</f>
        <v>96366307935</v>
      </c>
      <c r="F36" s="102"/>
      <c r="G36" s="102"/>
      <c r="H36" s="102"/>
      <c r="I36" s="102"/>
      <c r="J36" s="102"/>
      <c r="K36" s="102"/>
      <c r="L36" s="102">
        <f t="shared" si="0"/>
        <v>96366307935</v>
      </c>
      <c r="M36" s="106"/>
    </row>
    <row r="37" spans="2:13" s="59" customFormat="1" ht="12.75" customHeight="1">
      <c r="B37" s="80" t="s">
        <v>80</v>
      </c>
      <c r="C37" s="81" t="s">
        <v>94</v>
      </c>
      <c r="D37" s="82"/>
      <c r="E37" s="103">
        <f>E38+E43+E46+E50+E57</f>
        <v>29285558115</v>
      </c>
      <c r="F37" s="103"/>
      <c r="G37" s="103"/>
      <c r="H37" s="103"/>
      <c r="I37" s="103"/>
      <c r="J37" s="103"/>
      <c r="K37" s="103"/>
      <c r="L37" s="103">
        <f t="shared" si="0"/>
        <v>29285558115</v>
      </c>
      <c r="M37" s="106"/>
    </row>
    <row r="38" spans="2:13" s="58" customFormat="1" ht="12.75" customHeight="1">
      <c r="B38" s="83"/>
      <c r="C38" s="84" t="s">
        <v>95</v>
      </c>
      <c r="D38" s="84"/>
      <c r="E38" s="86">
        <f>SUM(E39:E42)</f>
        <v>22609530257</v>
      </c>
      <c r="F38" s="86"/>
      <c r="G38" s="86"/>
      <c r="H38" s="86"/>
      <c r="I38" s="86"/>
      <c r="J38" s="86"/>
      <c r="K38" s="86"/>
      <c r="L38" s="86">
        <f t="shared" si="0"/>
        <v>22609530257</v>
      </c>
      <c r="M38" s="98"/>
    </row>
    <row r="39" spans="2:13" s="58" customFormat="1" ht="12.75" customHeight="1">
      <c r="B39" s="94"/>
      <c r="C39" s="95" t="s">
        <v>122</v>
      </c>
      <c r="D39" s="63" t="s">
        <v>116</v>
      </c>
      <c r="E39" s="96">
        <v>7891278170</v>
      </c>
      <c r="F39" s="96"/>
      <c r="G39" s="96"/>
      <c r="H39" s="96"/>
      <c r="I39" s="96"/>
      <c r="J39" s="96"/>
      <c r="K39" s="96"/>
      <c r="L39" s="96">
        <f t="shared" si="0"/>
        <v>7891278170</v>
      </c>
      <c r="M39" s="98"/>
    </row>
    <row r="40" spans="1:13" s="58" customFormat="1" ht="12.75" customHeight="1">
      <c r="A40" s="98"/>
      <c r="B40" s="94"/>
      <c r="C40" s="95" t="s">
        <v>0</v>
      </c>
      <c r="D40" s="63" t="s">
        <v>117</v>
      </c>
      <c r="E40" s="96">
        <v>711635513</v>
      </c>
      <c r="F40" s="96"/>
      <c r="G40" s="96"/>
      <c r="H40" s="96"/>
      <c r="I40" s="96"/>
      <c r="J40" s="96"/>
      <c r="K40" s="96"/>
      <c r="L40" s="96">
        <f t="shared" si="0"/>
        <v>711635513</v>
      </c>
      <c r="M40" s="98"/>
    </row>
    <row r="41" spans="2:12" s="98" customFormat="1" ht="12.75" customHeight="1">
      <c r="B41" s="94"/>
      <c r="C41" s="95" t="s">
        <v>45</v>
      </c>
      <c r="D41" s="63" t="s">
        <v>143</v>
      </c>
      <c r="E41" s="96">
        <v>177658457</v>
      </c>
      <c r="F41" s="96"/>
      <c r="G41" s="96"/>
      <c r="H41" s="96"/>
      <c r="I41" s="96"/>
      <c r="J41" s="96"/>
      <c r="K41" s="96"/>
      <c r="L41" s="96">
        <f t="shared" si="0"/>
        <v>177658457</v>
      </c>
    </row>
    <row r="42" spans="2:12" s="98" customFormat="1" ht="12.75" customHeight="1">
      <c r="B42" s="94"/>
      <c r="C42" s="95" t="s">
        <v>46</v>
      </c>
      <c r="D42" s="63" t="s">
        <v>142</v>
      </c>
      <c r="E42" s="96">
        <v>13828958117</v>
      </c>
      <c r="F42" s="96"/>
      <c r="G42" s="96"/>
      <c r="H42" s="96"/>
      <c r="I42" s="96"/>
      <c r="J42" s="96"/>
      <c r="K42" s="96"/>
      <c r="L42" s="96">
        <f t="shared" si="0"/>
        <v>13828958117</v>
      </c>
    </row>
    <row r="43" spans="1:13" s="58" customFormat="1" ht="12.75" customHeight="1">
      <c r="A43" s="98"/>
      <c r="B43" s="83"/>
      <c r="C43" s="84" t="s">
        <v>78</v>
      </c>
      <c r="D43" s="84"/>
      <c r="E43" s="87">
        <f>-SUM(E44:E45)</f>
        <v>-3593438855</v>
      </c>
      <c r="F43" s="87"/>
      <c r="G43" s="87"/>
      <c r="H43" s="87"/>
      <c r="I43" s="87"/>
      <c r="J43" s="87"/>
      <c r="K43" s="87"/>
      <c r="L43" s="87">
        <f t="shared" si="0"/>
        <v>-3593438855</v>
      </c>
      <c r="M43" s="98"/>
    </row>
    <row r="44" spans="1:13" s="58" customFormat="1" ht="12.75" customHeight="1">
      <c r="A44" s="98"/>
      <c r="B44" s="94"/>
      <c r="C44" s="95" t="s">
        <v>122</v>
      </c>
      <c r="D44" s="63" t="s">
        <v>118</v>
      </c>
      <c r="E44" s="96">
        <v>1415009013</v>
      </c>
      <c r="F44" s="96"/>
      <c r="G44" s="96"/>
      <c r="H44" s="96"/>
      <c r="I44" s="96"/>
      <c r="J44" s="96"/>
      <c r="K44" s="96"/>
      <c r="L44" s="96">
        <f t="shared" si="0"/>
        <v>1415009013</v>
      </c>
      <c r="M44" s="98"/>
    </row>
    <row r="45" spans="2:12" s="98" customFormat="1" ht="12.75" customHeight="1">
      <c r="B45" s="94"/>
      <c r="C45" s="95" t="s">
        <v>0</v>
      </c>
      <c r="D45" s="63" t="s">
        <v>144</v>
      </c>
      <c r="E45" s="96">
        <v>2178429842</v>
      </c>
      <c r="F45" s="96"/>
      <c r="G45" s="96"/>
      <c r="H45" s="96"/>
      <c r="I45" s="96"/>
      <c r="J45" s="96"/>
      <c r="K45" s="96"/>
      <c r="L45" s="96">
        <f t="shared" si="0"/>
        <v>2178429842</v>
      </c>
    </row>
    <row r="46" spans="1:13" s="58" customFormat="1" ht="12.75" customHeight="1">
      <c r="A46" s="98"/>
      <c r="B46" s="83"/>
      <c r="C46" s="84" t="s">
        <v>83</v>
      </c>
      <c r="D46" s="88"/>
      <c r="E46" s="89">
        <f>SUM(E47:E49)</f>
        <v>8092767038</v>
      </c>
      <c r="F46" s="89"/>
      <c r="G46" s="89"/>
      <c r="H46" s="89"/>
      <c r="I46" s="89"/>
      <c r="J46" s="89"/>
      <c r="K46" s="89"/>
      <c r="L46" s="91">
        <f t="shared" si="0"/>
        <v>8092767038</v>
      </c>
      <c r="M46" s="98"/>
    </row>
    <row r="47" spans="1:13" s="58" customFormat="1" ht="12.75" customHeight="1">
      <c r="A47" s="98"/>
      <c r="B47" s="94"/>
      <c r="C47" s="95" t="s">
        <v>122</v>
      </c>
      <c r="D47" s="63" t="s">
        <v>138</v>
      </c>
      <c r="E47" s="96">
        <v>7065349686</v>
      </c>
      <c r="F47" s="96"/>
      <c r="G47" s="96"/>
      <c r="H47" s="96"/>
      <c r="I47" s="96"/>
      <c r="J47" s="96"/>
      <c r="K47" s="96"/>
      <c r="L47" s="96">
        <f t="shared" si="0"/>
        <v>7065349686</v>
      </c>
      <c r="M47" s="98"/>
    </row>
    <row r="48" spans="2:13" s="58" customFormat="1" ht="12.75" customHeight="1">
      <c r="B48" s="94"/>
      <c r="C48" s="95" t="s">
        <v>0</v>
      </c>
      <c r="D48" s="63" t="s">
        <v>119</v>
      </c>
      <c r="E48" s="96">
        <v>87011308</v>
      </c>
      <c r="F48" s="96"/>
      <c r="G48" s="96"/>
      <c r="H48" s="96"/>
      <c r="I48" s="96"/>
      <c r="J48" s="96"/>
      <c r="K48" s="96"/>
      <c r="L48" s="96">
        <f t="shared" si="0"/>
        <v>87011308</v>
      </c>
      <c r="M48" s="98"/>
    </row>
    <row r="49" spans="2:13" s="58" customFormat="1" ht="12.75" customHeight="1">
      <c r="B49" s="94"/>
      <c r="C49" s="95" t="s">
        <v>45</v>
      </c>
      <c r="D49" s="63" t="s">
        <v>120</v>
      </c>
      <c r="E49" s="96">
        <v>940406044</v>
      </c>
      <c r="F49" s="96"/>
      <c r="G49" s="96"/>
      <c r="H49" s="96"/>
      <c r="I49" s="96"/>
      <c r="J49" s="96"/>
      <c r="K49" s="96"/>
      <c r="L49" s="96">
        <f t="shared" si="0"/>
        <v>940406044</v>
      </c>
      <c r="M49" s="98"/>
    </row>
    <row r="50" spans="2:13" s="64" customFormat="1" ht="12.75" customHeight="1">
      <c r="B50" s="83"/>
      <c r="C50" s="84" t="s">
        <v>84</v>
      </c>
      <c r="D50" s="84"/>
      <c r="E50" s="90">
        <f>-SUM(E51:E56)</f>
        <v>-4931191322</v>
      </c>
      <c r="F50" s="90"/>
      <c r="G50" s="90"/>
      <c r="H50" s="90"/>
      <c r="I50" s="90"/>
      <c r="J50" s="90"/>
      <c r="K50" s="90"/>
      <c r="L50" s="91">
        <f t="shared" si="0"/>
        <v>-4931191322</v>
      </c>
      <c r="M50" s="107"/>
    </row>
    <row r="51" spans="2:13" s="64" customFormat="1" ht="12.75" customHeight="1">
      <c r="B51" s="94"/>
      <c r="C51" s="95" t="s">
        <v>122</v>
      </c>
      <c r="D51" s="63" t="s">
        <v>138</v>
      </c>
      <c r="E51" s="97">
        <v>249552741</v>
      </c>
      <c r="F51" s="97"/>
      <c r="G51" s="97"/>
      <c r="H51" s="97"/>
      <c r="I51" s="97"/>
      <c r="J51" s="97"/>
      <c r="K51" s="97"/>
      <c r="L51" s="97">
        <f t="shared" si="0"/>
        <v>249552741</v>
      </c>
      <c r="M51" s="107"/>
    </row>
    <row r="52" spans="2:13" s="64" customFormat="1" ht="12.75" customHeight="1">
      <c r="B52" s="94"/>
      <c r="C52" s="95" t="s">
        <v>0</v>
      </c>
      <c r="D52" s="63" t="s">
        <v>121</v>
      </c>
      <c r="E52" s="97">
        <v>4010000000</v>
      </c>
      <c r="F52" s="97"/>
      <c r="G52" s="97"/>
      <c r="H52" s="97"/>
      <c r="I52" s="97"/>
      <c r="J52" s="97"/>
      <c r="K52" s="97"/>
      <c r="L52" s="97">
        <f t="shared" si="0"/>
        <v>4010000000</v>
      </c>
      <c r="M52" s="107"/>
    </row>
    <row r="53" spans="2:13" s="64" customFormat="1" ht="12.75" customHeight="1">
      <c r="B53" s="94"/>
      <c r="C53" s="95" t="s">
        <v>45</v>
      </c>
      <c r="D53" s="63" t="s">
        <v>124</v>
      </c>
      <c r="E53" s="97">
        <v>9110426</v>
      </c>
      <c r="F53" s="97"/>
      <c r="G53" s="97"/>
      <c r="H53" s="97"/>
      <c r="I53" s="97"/>
      <c r="J53" s="97"/>
      <c r="K53" s="97"/>
      <c r="L53" s="97">
        <f t="shared" si="0"/>
        <v>9110426</v>
      </c>
      <c r="M53" s="107"/>
    </row>
    <row r="54" spans="2:13" s="64" customFormat="1" ht="12.75" customHeight="1">
      <c r="B54" s="94"/>
      <c r="C54" s="95" t="s">
        <v>46</v>
      </c>
      <c r="D54" s="63" t="s">
        <v>148</v>
      </c>
      <c r="E54" s="97">
        <v>57727273</v>
      </c>
      <c r="F54" s="97"/>
      <c r="G54" s="97"/>
      <c r="H54" s="97"/>
      <c r="I54" s="97"/>
      <c r="J54" s="97"/>
      <c r="K54" s="97"/>
      <c r="L54" s="97">
        <f t="shared" si="0"/>
        <v>57727273</v>
      </c>
      <c r="M54" s="107"/>
    </row>
    <row r="55" spans="2:13" s="64" customFormat="1" ht="12.75" customHeight="1">
      <c r="B55" s="94"/>
      <c r="C55" s="95" t="s">
        <v>47</v>
      </c>
      <c r="D55" s="63" t="s">
        <v>139</v>
      </c>
      <c r="E55" s="97">
        <v>8440176</v>
      </c>
      <c r="F55" s="97"/>
      <c r="G55" s="97"/>
      <c r="H55" s="97"/>
      <c r="I55" s="97"/>
      <c r="J55" s="97"/>
      <c r="K55" s="97"/>
      <c r="L55" s="97">
        <f t="shared" si="0"/>
        <v>8440176</v>
      </c>
      <c r="M55" s="107"/>
    </row>
    <row r="56" spans="2:13" s="64" customFormat="1" ht="12.75" customHeight="1">
      <c r="B56" s="94"/>
      <c r="C56" s="95" t="s">
        <v>48</v>
      </c>
      <c r="D56" s="63" t="s">
        <v>132</v>
      </c>
      <c r="E56" s="97">
        <v>596360706</v>
      </c>
      <c r="F56" s="97"/>
      <c r="G56" s="97"/>
      <c r="H56" s="97"/>
      <c r="I56" s="97"/>
      <c r="J56" s="97"/>
      <c r="K56" s="97"/>
      <c r="L56" s="97">
        <f t="shared" si="0"/>
        <v>596360706</v>
      </c>
      <c r="M56" s="107"/>
    </row>
    <row r="57" spans="2:13" s="64" customFormat="1" ht="12.75" customHeight="1">
      <c r="B57" s="83"/>
      <c r="C57" s="84" t="s">
        <v>133</v>
      </c>
      <c r="D57" s="84"/>
      <c r="E57" s="90">
        <f>SUM(E58:E60)</f>
        <v>7107890997</v>
      </c>
      <c r="F57" s="90"/>
      <c r="G57" s="90"/>
      <c r="H57" s="90"/>
      <c r="I57" s="90"/>
      <c r="J57" s="90"/>
      <c r="K57" s="90"/>
      <c r="L57" s="91">
        <f t="shared" si="0"/>
        <v>7107890997</v>
      </c>
      <c r="M57" s="107"/>
    </row>
    <row r="58" spans="2:13" s="64" customFormat="1" ht="12.75" customHeight="1">
      <c r="B58" s="94"/>
      <c r="C58" s="95" t="s">
        <v>122</v>
      </c>
      <c r="D58" s="63" t="s">
        <v>140</v>
      </c>
      <c r="E58" s="97">
        <v>13591773673</v>
      </c>
      <c r="F58" s="97"/>
      <c r="G58" s="97"/>
      <c r="H58" s="97"/>
      <c r="I58" s="97"/>
      <c r="J58" s="97"/>
      <c r="K58" s="97"/>
      <c r="L58" s="97">
        <f t="shared" si="0"/>
        <v>13591773673</v>
      </c>
      <c r="M58" s="107"/>
    </row>
    <row r="59" spans="2:13" s="64" customFormat="1" ht="12.75" customHeight="1">
      <c r="B59" s="94"/>
      <c r="C59" s="95" t="s">
        <v>0</v>
      </c>
      <c r="D59" s="63" t="s">
        <v>141</v>
      </c>
      <c r="E59" s="97">
        <v>-6376788972</v>
      </c>
      <c r="F59" s="97"/>
      <c r="G59" s="97"/>
      <c r="H59" s="97"/>
      <c r="I59" s="97"/>
      <c r="J59" s="97"/>
      <c r="K59" s="97"/>
      <c r="L59" s="97">
        <f t="shared" si="0"/>
        <v>-6376788972</v>
      </c>
      <c r="M59" s="107"/>
    </row>
    <row r="60" spans="2:13" s="64" customFormat="1" ht="12.75" customHeight="1">
      <c r="B60" s="94"/>
      <c r="C60" s="95" t="s">
        <v>45</v>
      </c>
      <c r="D60" s="63" t="s">
        <v>149</v>
      </c>
      <c r="E60" s="97">
        <v>-107093704</v>
      </c>
      <c r="F60" s="97"/>
      <c r="G60" s="97"/>
      <c r="H60" s="97"/>
      <c r="I60" s="97"/>
      <c r="J60" s="97"/>
      <c r="K60" s="97"/>
      <c r="L60" s="97">
        <f t="shared" si="0"/>
        <v>-107093704</v>
      </c>
      <c r="M60" s="107"/>
    </row>
    <row r="61" spans="2:13" s="59" customFormat="1" ht="12.75" customHeight="1">
      <c r="B61" s="80" t="s">
        <v>81</v>
      </c>
      <c r="C61" s="81" t="s">
        <v>12</v>
      </c>
      <c r="D61" s="82"/>
      <c r="E61" s="99">
        <f>E36+E37</f>
        <v>125651866050</v>
      </c>
      <c r="F61" s="99"/>
      <c r="G61" s="99"/>
      <c r="H61" s="99"/>
      <c r="I61" s="99"/>
      <c r="J61" s="99"/>
      <c r="K61" s="99"/>
      <c r="L61" s="99">
        <f t="shared" si="0"/>
        <v>125651866050</v>
      </c>
      <c r="M61" s="108" t="e">
        <f>M36+#REF!-M50+M38-M43</f>
        <v>#REF!</v>
      </c>
    </row>
    <row r="62" spans="2:13" s="58" customFormat="1" ht="12.75" customHeight="1">
      <c r="B62" s="80" t="s">
        <v>77</v>
      </c>
      <c r="C62" s="81" t="s">
        <v>96</v>
      </c>
      <c r="D62" s="81"/>
      <c r="E62" s="99">
        <v>23783078057</v>
      </c>
      <c r="F62" s="99"/>
      <c r="G62" s="99"/>
      <c r="H62" s="99"/>
      <c r="I62" s="99"/>
      <c r="J62" s="99"/>
      <c r="K62" s="99"/>
      <c r="L62" s="99">
        <f t="shared" si="0"/>
        <v>23783078057</v>
      </c>
      <c r="M62" s="98"/>
    </row>
    <row r="63" spans="2:13" s="59" customFormat="1" ht="12.75" customHeight="1">
      <c r="B63" s="80" t="s">
        <v>93</v>
      </c>
      <c r="C63" s="81" t="s">
        <v>63</v>
      </c>
      <c r="D63" s="82"/>
      <c r="E63" s="99">
        <f>E61-E62</f>
        <v>101868787993</v>
      </c>
      <c r="F63" s="99"/>
      <c r="G63" s="99"/>
      <c r="H63" s="99"/>
      <c r="I63" s="99"/>
      <c r="J63" s="99"/>
      <c r="K63" s="99"/>
      <c r="L63" s="100">
        <f t="shared" si="0"/>
        <v>101868787993</v>
      </c>
      <c r="M63" s="106"/>
    </row>
    <row r="64" spans="2:13" s="70" customFormat="1" ht="8.25" customHeight="1">
      <c r="B64" s="65"/>
      <c r="C64" s="66"/>
      <c r="D64" s="67"/>
      <c r="E64" s="68"/>
      <c r="F64" s="68"/>
      <c r="G64" s="69"/>
      <c r="H64" s="69"/>
      <c r="I64" s="69"/>
      <c r="J64" s="69"/>
      <c r="K64" s="69"/>
      <c r="L64" s="68"/>
      <c r="M64" s="75"/>
    </row>
    <row r="65" spans="2:13" s="70" customFormat="1" ht="15" customHeight="1">
      <c r="B65" s="71"/>
      <c r="C65" s="72"/>
      <c r="D65" s="73"/>
      <c r="E65" s="47"/>
      <c r="F65" s="47"/>
      <c r="G65" s="5"/>
      <c r="H65" s="5"/>
      <c r="I65" s="5"/>
      <c r="J65" s="5"/>
      <c r="K65" s="5"/>
      <c r="L65" s="47"/>
      <c r="M65" s="75"/>
    </row>
    <row r="66" spans="2:13" s="70" customFormat="1" ht="15" customHeight="1">
      <c r="B66" s="74"/>
      <c r="C66" s="46"/>
      <c r="D66" s="73"/>
      <c r="E66" s="47"/>
      <c r="F66" s="47"/>
      <c r="G66" s="5"/>
      <c r="H66" s="5"/>
      <c r="I66" s="5"/>
      <c r="J66" s="5"/>
      <c r="K66" s="5"/>
      <c r="L66" s="47"/>
      <c r="M66" s="75"/>
    </row>
    <row r="67" spans="2:13" s="70" customFormat="1" ht="15" customHeight="1">
      <c r="B67" s="74"/>
      <c r="C67" s="46"/>
      <c r="D67" s="73"/>
      <c r="E67" s="47"/>
      <c r="F67" s="47"/>
      <c r="G67" s="5"/>
      <c r="H67" s="5"/>
      <c r="I67" s="5"/>
      <c r="J67" s="5"/>
      <c r="K67" s="5"/>
      <c r="L67" s="47"/>
      <c r="M67" s="75"/>
    </row>
    <row r="68" spans="2:13" s="70" customFormat="1" ht="15" customHeight="1">
      <c r="B68" s="74"/>
      <c r="C68" s="46"/>
      <c r="D68" s="73"/>
      <c r="E68" s="47"/>
      <c r="F68" s="47"/>
      <c r="G68" s="5"/>
      <c r="H68" s="5"/>
      <c r="I68" s="5"/>
      <c r="J68" s="5"/>
      <c r="K68" s="5"/>
      <c r="L68" s="47"/>
      <c r="M68" s="75"/>
    </row>
    <row r="69" spans="2:12" s="75" customFormat="1" ht="15" customHeight="1">
      <c r="B69" s="74"/>
      <c r="C69" s="46"/>
      <c r="D69" s="73"/>
      <c r="E69" s="47"/>
      <c r="F69" s="47"/>
      <c r="G69" s="5"/>
      <c r="H69" s="5"/>
      <c r="I69" s="5"/>
      <c r="J69" s="5"/>
      <c r="K69" s="5"/>
      <c r="L69" s="47"/>
    </row>
  </sheetData>
  <sheetProtection/>
  <mergeCells count="3">
    <mergeCell ref="B4:D4"/>
    <mergeCell ref="B2:L2"/>
    <mergeCell ref="B3:L3"/>
  </mergeCells>
  <printOptions horizontalCentered="1"/>
  <pageMargins left="0.1968503937007874" right="0.15748031496062992" top="0.4330708661417323" bottom="0.2362204724409449" header="0.2362204724409449" footer="0.1968503937007874"/>
  <pageSetup fitToHeight="1" fitToWidth="1" horizontalDpi="600" verticalDpi="600" orientation="portrait" paperSize="9" scale="10" r:id="rId1"/>
  <ignoredErrors>
    <ignoredError sqref="C9 C39:C42 C44:C45 C58 C10:C35 C46:C51 C52:C56 C59:C60" numberStoredAsText="1"/>
    <ignoredError sqref="M6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hklee</dc:creator>
  <cp:keywords/>
  <dc:description/>
  <cp:lastModifiedBy>Owner</cp:lastModifiedBy>
  <cp:lastPrinted>2012-05-10T10:25:56Z</cp:lastPrinted>
  <dcterms:created xsi:type="dcterms:W3CDTF">2003-04-22T01:25:52Z</dcterms:created>
  <dcterms:modified xsi:type="dcterms:W3CDTF">2019-05-09T23:56:31Z</dcterms:modified>
  <cp:category/>
  <cp:version/>
  <cp:contentType/>
  <cp:contentStatus/>
</cp:coreProperties>
</file>